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<sst xmlns="http://schemas.openxmlformats.org/spreadsheetml/2006/main" count="174" uniqueCount="45">
  <si>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</si>
  <si>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</si>
  <si>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</si>
  <si>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</si>
  <si>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</si>
  <si>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</si>
  <si>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</si>
  <si>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</si>
  <si>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</si>
  <si>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</si>
  <si>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</si>
  <si>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</si>
  <si>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</si>
  <si>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</si>
  <si>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</si>
  <si>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</si>
  <si>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</si>
  <si>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</si>
  <si>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</si>
  <si>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</si>
  <si>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</si>
  <si>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</si>
  <si>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</si>
  <si>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</si>
  <si>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</si>
  <si>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</si>
  <si>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</si>
  <si>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</si>
  <si>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</si>
  <si>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</si>
  <si>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</si>
  <si>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</si>
  <si>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</si>
  <si>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</si>
  <si>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</si>
  <si>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</si>
  <si>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</si>
  <si>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</si>
  <si>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</si>
  <si>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 xml:space="preserve">Datum: </t>
  </si>
  <si>
    <t>Finanční plán na rok 2022</t>
  </si>
  <si>
    <t xml:space="preserve">Finanční plán na rok 2021 </t>
  </si>
  <si>
    <t>Organizace: ZS Pod Marjankou</t>
  </si>
  <si>
    <t xml:space="preserve">Zpracoval/telefon: </t>
  </si>
  <si>
    <t xml:space="preserve">Schválil: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</si>
</sst>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  <numFmt numFmtId="170" formatCode="0.000000"/>
    <numFmt numFmtId="171" formatCode="0.00000"/>
    <numFmt numFmtId="172" formatCode="0.0000"/>
    <numFmt numFmtId="173" formatCode="0.000"/>
    <numFmt numFmtId="174" formatCode="0.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169" fontId="1" fillId="0" borderId="15" xfId="0" applyNumberFormat="1" applyFont="1" applyBorder="1" applyAlignment="1" applyProtection="1">
      <alignment horizontal="center"/>
      <protection hidden="1"/>
    </xf>
    <xf numFmtId="169" fontId="1" fillId="0" borderId="16" xfId="0" applyNumberFormat="1" applyFont="1" applyBorder="1" applyAlignment="1" applyProtection="1">
      <alignment horizontal="center" wrapText="1"/>
      <protection hidden="1"/>
    </xf>
    <xf numFmtId="169" fontId="1" fillId="0" borderId="17" xfId="0" applyNumberFormat="1" applyFont="1" applyBorder="1" applyAlignment="1" applyProtection="1">
      <alignment horizontal="center" wrapText="1"/>
      <protection hidden="1"/>
    </xf>
    <xf numFmtId="169" fontId="0" fillId="0" borderId="15" xfId="0" applyNumberFormat="1" applyFont="1" applyBorder="1" applyAlignment="1" applyProtection="1">
      <alignment horizontal="center" wrapText="1"/>
      <protection locked="0"/>
    </xf>
    <xf numFmtId="169" fontId="0" fillId="0" borderId="16" xfId="0" applyNumberFormat="1" applyFont="1" applyBorder="1" applyAlignment="1" applyProtection="1">
      <alignment horizontal="center" wrapText="1"/>
      <protection hidden="1"/>
    </xf>
    <xf numFmtId="169" fontId="0" fillId="0" borderId="17" xfId="0" applyNumberFormat="1" applyFont="1" applyBorder="1" applyAlignment="1" applyProtection="1">
      <alignment horizontal="center" wrapText="1"/>
      <protection hidden="1"/>
    </xf>
    <xf numFmtId="169" fontId="1" fillId="0" borderId="18" xfId="0" applyNumberFormat="1" applyFont="1" applyBorder="1" applyAlignment="1" applyProtection="1">
      <alignment horizontal="center"/>
      <protection hidden="1"/>
    </xf>
    <xf numFmtId="169" fontId="1" fillId="0" borderId="19" xfId="0" applyNumberFormat="1" applyFont="1" applyBorder="1" applyAlignment="1" applyProtection="1">
      <alignment horizontal="center"/>
      <protection hidden="1"/>
    </xf>
    <xf numFmtId="169" fontId="0" fillId="0" borderId="18" xfId="0" applyNumberFormat="1" applyFont="1" applyFill="1" applyBorder="1" applyAlignment="1" applyProtection="1">
      <alignment horizontal="center"/>
      <protection locked="0"/>
    </xf>
    <xf numFmtId="169" fontId="0" fillId="0" borderId="19" xfId="0" applyNumberFormat="1" applyFont="1" applyBorder="1" applyAlignment="1" applyProtection="1">
      <alignment horizontal="center"/>
      <protection hidden="1"/>
    </xf>
    <xf numFmtId="169" fontId="0" fillId="0" borderId="18" xfId="0" applyNumberFormat="1" applyFont="1" applyBorder="1" applyAlignment="1" applyProtection="1">
      <alignment horizontal="center"/>
      <protection locked="0"/>
    </xf>
    <xf numFmtId="169" fontId="0" fillId="0" borderId="20" xfId="0" applyNumberFormat="1" applyFont="1" applyBorder="1" applyAlignment="1" applyProtection="1">
      <alignment horizontal="center"/>
      <protection locked="0"/>
    </xf>
    <xf numFmtId="169" fontId="0" fillId="0" borderId="21" xfId="0" applyNumberFormat="1" applyFont="1" applyBorder="1" applyAlignment="1" applyProtection="1">
      <alignment horizontal="center"/>
      <protection hidden="1"/>
    </xf>
    <xf numFmtId="169" fontId="1" fillId="0" borderId="18" xfId="0" applyNumberFormat="1" applyFont="1" applyBorder="1" applyAlignment="1" applyProtection="1">
      <alignment/>
      <protection hidden="1"/>
    </xf>
    <xf numFmtId="169" fontId="1" fillId="0" borderId="19" xfId="0" applyNumberFormat="1" applyFont="1" applyBorder="1" applyAlignment="1" applyProtection="1">
      <alignment/>
      <protection hidden="1"/>
    </xf>
    <xf numFmtId="169" fontId="0" fillId="0" borderId="18" xfId="0" applyNumberFormat="1" applyFont="1" applyBorder="1" applyAlignment="1" applyProtection="1">
      <alignment horizontal="center"/>
      <protection hidden="1"/>
    </xf>
    <xf numFmtId="169" fontId="0" fillId="0" borderId="19" xfId="0" applyNumberFormat="1" applyFont="1" applyBorder="1" applyAlignment="1" applyProtection="1">
      <alignment/>
      <protection locked="0"/>
    </xf>
    <xf numFmtId="169" fontId="0" fillId="0" borderId="19" xfId="0" applyNumberFormat="1" applyFont="1" applyBorder="1" applyAlignment="1" applyProtection="1">
      <alignment horizontal="center"/>
      <protection locked="0"/>
    </xf>
    <xf numFmtId="3" fontId="46" fillId="0" borderId="0" xfId="0" applyNumberFormat="1" applyFont="1" applyAlignment="1">
      <alignment vertical="center" wrapText="1"/>
    </xf>
    <xf numFmtId="169" fontId="1" fillId="0" borderId="19" xfId="0" applyNumberFormat="1" applyFont="1" applyBorder="1" applyAlignment="1" applyProtection="1">
      <alignment horizontal="center"/>
      <protection locked="0"/>
    </xf>
    <xf numFmtId="169" fontId="0" fillId="0" borderId="19" xfId="0" applyNumberFormat="1" applyFont="1" applyFill="1" applyBorder="1" applyAlignment="1" applyProtection="1">
      <alignment horizontal="center"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169" fontId="1" fillId="0" borderId="22" xfId="0" applyNumberFormat="1" applyFont="1" applyFill="1" applyBorder="1" applyAlignment="1" applyProtection="1">
      <alignment/>
      <protection locked="0"/>
    </xf>
    <xf numFmtId="169" fontId="1" fillId="0" borderId="23" xfId="0" applyNumberFormat="1" applyFont="1" applyBorder="1" applyAlignment="1" applyProtection="1">
      <alignment horizontal="center"/>
      <protection locked="0"/>
    </xf>
    <xf numFmtId="3" fontId="46" fillId="0" borderId="24" xfId="0" applyNumberFormat="1" applyFont="1" applyBorder="1" applyAlignment="1">
      <alignment vertical="center" wrapText="1"/>
    </xf>
    <xf numFmtId="169" fontId="1" fillId="0" borderId="18" xfId="0" applyNumberFormat="1" applyFont="1" applyBorder="1" applyAlignment="1" applyProtection="1">
      <alignment horizontal="center"/>
      <protection locked="0"/>
    </xf>
    <xf numFmtId="169" fontId="1" fillId="0" borderId="25" xfId="0" applyNumberFormat="1" applyFont="1" applyBorder="1" applyAlignment="1" applyProtection="1">
      <alignment horizontal="center"/>
      <protection locked="0"/>
    </xf>
    <xf numFmtId="169" fontId="1" fillId="0" borderId="26" xfId="0" applyNumberFormat="1" applyFont="1" applyBorder="1" applyAlignment="1" applyProtection="1">
      <alignment horizontal="center"/>
      <protection locked="0"/>
    </xf>
    <xf numFmtId="169" fontId="1" fillId="0" borderId="22" xfId="0" applyNumberFormat="1" applyFont="1" applyBorder="1" applyAlignment="1" applyProtection="1">
      <alignment horizontal="center"/>
      <protection locked="0"/>
    </xf>
    <xf numFmtId="169" fontId="1" fillId="0" borderId="27" xfId="0" applyNumberFormat="1" applyFont="1" applyBorder="1" applyAlignment="1" applyProtection="1">
      <alignment/>
      <protection locked="0"/>
    </xf>
    <xf numFmtId="169" fontId="1" fillId="0" borderId="22" xfId="0" applyNumberFormat="1" applyFont="1" applyBorder="1" applyAlignment="1" applyProtection="1">
      <alignment/>
      <protection locked="0"/>
    </xf>
    <xf numFmtId="169" fontId="1" fillId="0" borderId="28" xfId="0" applyNumberFormat="1" applyFont="1" applyBorder="1" applyAlignment="1" applyProtection="1">
      <alignment horizontal="center"/>
      <protection hidden="1"/>
    </xf>
    <xf numFmtId="169" fontId="1" fillId="0" borderId="29" xfId="0" applyNumberFormat="1" applyFont="1" applyBorder="1" applyAlignment="1" applyProtection="1">
      <alignment horizontal="center"/>
      <protection hidden="1"/>
    </xf>
    <xf numFmtId="169" fontId="1" fillId="0" borderId="30" xfId="0" applyNumberFormat="1" applyFont="1" applyBorder="1" applyAlignment="1" applyProtection="1">
      <alignment horizontal="center"/>
      <protection hidden="1"/>
    </xf>
    <xf numFmtId="169" fontId="1" fillId="0" borderId="31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1" fillId="0" borderId="32" xfId="0" applyNumberFormat="1" applyFont="1" applyBorder="1" applyAlignment="1" applyProtection="1">
      <alignment horizontal="center"/>
      <protection hidden="1"/>
    </xf>
    <xf numFmtId="169" fontId="1" fillId="0" borderId="31" xfId="0" applyNumberFormat="1" applyFont="1" applyBorder="1" applyAlignment="1" applyProtection="1">
      <alignment horizontal="center"/>
      <protection locked="0"/>
    </xf>
    <xf numFmtId="169" fontId="1" fillId="0" borderId="33" xfId="0" applyNumberFormat="1" applyFont="1" applyBorder="1" applyAlignment="1" applyProtection="1">
      <alignment horizontal="center"/>
      <protection locked="0"/>
    </xf>
    <xf numFmtId="169" fontId="1" fillId="0" borderId="34" xfId="0" applyNumberFormat="1" applyFont="1" applyBorder="1" applyAlignment="1" applyProtection="1">
      <alignment horizontal="center"/>
      <protection locked="0"/>
    </xf>
    <xf numFmtId="169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1" fillId="0" borderId="37" xfId="0" applyNumberFormat="1" applyFont="1" applyBorder="1" applyAlignment="1" applyProtection="1">
      <alignment horizontal="center" wrapText="1"/>
      <protection hidden="1"/>
    </xf>
    <xf numFmtId="41" fontId="1" fillId="0" borderId="38" xfId="0" applyNumberFormat="1" applyFont="1" applyBorder="1" applyAlignment="1" applyProtection="1">
      <alignment horizontal="center" wrapText="1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37" xfId="0" applyNumberFormat="1" applyFont="1" applyBorder="1" applyAlignment="1" applyProtection="1">
      <alignment horizontal="center" wrapText="1"/>
      <protection hidden="1"/>
    </xf>
    <xf numFmtId="41" fontId="0" fillId="0" borderId="38" xfId="0" applyNumberFormat="1" applyFont="1" applyBorder="1" applyAlignment="1" applyProtection="1">
      <alignment horizontal="center" wrapText="1"/>
      <protection hidden="1"/>
    </xf>
    <xf numFmtId="41" fontId="0" fillId="0" borderId="40" xfId="0" applyNumberFormat="1" applyFont="1" applyBorder="1" applyAlignment="1" applyProtection="1">
      <alignment horizontal="center" wrapText="1"/>
      <protection hidden="1"/>
    </xf>
    <xf numFmtId="41" fontId="1" fillId="0" borderId="4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41" xfId="0" applyNumberFormat="1" applyFont="1" applyBorder="1" applyAlignment="1" applyProtection="1">
      <alignment horizontal="center"/>
      <protection locked="0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39" xfId="0" applyNumberFormat="1" applyFont="1" applyBorder="1" applyAlignment="1" applyProtection="1">
      <alignment horizontal="center"/>
      <protection locked="0"/>
    </xf>
    <xf numFmtId="41" fontId="0" fillId="0" borderId="42" xfId="0" applyNumberFormat="1" applyFont="1" applyBorder="1" applyAlignment="1" applyProtection="1">
      <alignment horizontal="center"/>
      <protection locked="0"/>
    </xf>
    <xf numFmtId="41" fontId="0" fillId="0" borderId="43" xfId="0" applyNumberFormat="1" applyFont="1" applyBorder="1" applyAlignment="1" applyProtection="1">
      <alignment horizontal="center"/>
      <protection hidden="1"/>
    </xf>
    <xf numFmtId="41" fontId="0" fillId="0" borderId="44" xfId="0" applyNumberFormat="1" applyFont="1" applyBorder="1" applyAlignment="1" applyProtection="1">
      <alignment horizontal="center"/>
      <protection locked="0"/>
    </xf>
    <xf numFmtId="41" fontId="0" fillId="0" borderId="24" xfId="0" applyNumberFormat="1" applyFont="1" applyBorder="1" applyAlignment="1" applyProtection="1">
      <alignment horizontal="center"/>
      <protection locked="0"/>
    </xf>
    <xf numFmtId="41" fontId="1" fillId="0" borderId="24" xfId="0" applyNumberFormat="1" applyFont="1" applyBorder="1" applyAlignment="1" applyProtection="1">
      <alignment horizontal="center"/>
      <protection locked="0"/>
    </xf>
    <xf numFmtId="41" fontId="0" fillId="0" borderId="41" xfId="0" applyNumberFormat="1" applyFont="1" applyBorder="1" applyAlignment="1" applyProtection="1">
      <alignment horizontal="center"/>
      <protection hidden="1"/>
    </xf>
    <xf numFmtId="41" fontId="1" fillId="0" borderId="45" xfId="0" applyNumberFormat="1" applyFont="1" applyBorder="1" applyAlignment="1" applyProtection="1">
      <alignment horizontal="center"/>
      <protection locked="0"/>
    </xf>
    <xf numFmtId="41" fontId="0" fillId="0" borderId="45" xfId="0" applyNumberFormat="1" applyFont="1" applyBorder="1" applyAlignment="1" applyProtection="1">
      <alignment horizontal="center"/>
      <protection locked="0"/>
    </xf>
    <xf numFmtId="41" fontId="0" fillId="0" borderId="46" xfId="0" applyNumberFormat="1" applyFont="1" applyBorder="1" applyAlignment="1" applyProtection="1">
      <alignment horizontal="center"/>
      <protection locked="0"/>
    </xf>
    <xf numFmtId="41" fontId="0" fillId="0" borderId="47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locked="0"/>
    </xf>
    <xf numFmtId="41" fontId="1" fillId="0" borderId="48" xfId="0" applyNumberFormat="1" applyFont="1" applyBorder="1" applyAlignment="1" applyProtection="1">
      <alignment horizontal="center"/>
      <protection locked="0"/>
    </xf>
    <xf numFmtId="41" fontId="1" fillId="0" borderId="49" xfId="0" applyNumberFormat="1" applyFont="1" applyBorder="1" applyAlignment="1" applyProtection="1">
      <alignment horizontal="center"/>
      <protection hidden="1"/>
    </xf>
    <xf numFmtId="41" fontId="1" fillId="0" borderId="43" xfId="0" applyNumberFormat="1" applyFont="1" applyBorder="1" applyAlignment="1" applyProtection="1">
      <alignment horizontal="center"/>
      <protection hidden="1"/>
    </xf>
    <xf numFmtId="41" fontId="1" fillId="0" borderId="48" xfId="0" applyNumberFormat="1" applyFont="1" applyBorder="1" applyAlignment="1" applyProtection="1">
      <alignment horizontal="center"/>
      <protection hidden="1"/>
    </xf>
    <xf numFmtId="9" fontId="1" fillId="0" borderId="50" xfId="49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51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" sqref="B41:B44"/>
    </sheetView>
  </sheetViews>
  <sheetFormatPr defaultColWidth="9.00390625" defaultRowHeight="12.75"/>
  <cols>
    <col min="1" max="1" width="28.25390625" style="0" customWidth="1"/>
    <col min="2" max="2" width="13.625" style="0" customWidth="1"/>
    <col min="3" max="3" width="10.625" style="0" customWidth="1"/>
    <col min="4" max="4" width="23.375" style="0" bestFit="1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9.375" style="0" customWidth="1"/>
    <col min="16" max="16" width="10.625" style="0" customWidth="1"/>
  </cols>
  <sheetData>
    <row r="1" ht="12.75">
      <c r="P1" s="21" t="s">
        <v>38</v>
      </c>
    </row>
    <row r="2" spans="1:16" ht="15.75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18" t="s">
        <v>42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116" t="s">
        <v>41</v>
      </c>
      <c r="C6" s="117"/>
      <c r="D6" s="117"/>
      <c r="E6" s="117"/>
      <c r="F6" s="117"/>
      <c r="G6" s="117"/>
      <c r="H6" s="118"/>
      <c r="I6" s="93" t="s">
        <v>40</v>
      </c>
      <c r="J6" s="94"/>
      <c r="K6" s="94"/>
      <c r="L6" s="94"/>
      <c r="M6" s="94"/>
      <c r="N6" s="94"/>
      <c r="O6" s="94"/>
      <c r="P6" s="95"/>
    </row>
    <row r="7" spans="1:16" ht="23.25" customHeight="1">
      <c r="A7" s="114" t="s">
        <v>0</v>
      </c>
      <c r="B7" s="96" t="s">
        <v>29</v>
      </c>
      <c r="C7" s="98" t="s">
        <v>1</v>
      </c>
      <c r="D7" s="98" t="s">
        <v>2</v>
      </c>
      <c r="E7" s="98" t="s">
        <v>3</v>
      </c>
      <c r="F7" s="98" t="s">
        <v>4</v>
      </c>
      <c r="G7" s="103" t="s">
        <v>5</v>
      </c>
      <c r="H7" s="109" t="s">
        <v>30</v>
      </c>
      <c r="I7" s="96" t="s">
        <v>31</v>
      </c>
      <c r="J7" s="98" t="s">
        <v>1</v>
      </c>
      <c r="K7" s="98" t="s">
        <v>2</v>
      </c>
      <c r="L7" s="98" t="s">
        <v>3</v>
      </c>
      <c r="M7" s="98" t="s">
        <v>4</v>
      </c>
      <c r="N7" s="98" t="s">
        <v>5</v>
      </c>
      <c r="O7" s="107" t="s">
        <v>37</v>
      </c>
      <c r="P7" s="112" t="s">
        <v>30</v>
      </c>
    </row>
    <row r="8" spans="1:16" ht="18.75" customHeight="1">
      <c r="A8" s="114"/>
      <c r="B8" s="96"/>
      <c r="C8" s="99"/>
      <c r="D8" s="99"/>
      <c r="E8" s="101"/>
      <c r="F8" s="101"/>
      <c r="G8" s="104"/>
      <c r="H8" s="110"/>
      <c r="I8" s="96"/>
      <c r="J8" s="99"/>
      <c r="K8" s="99"/>
      <c r="L8" s="101"/>
      <c r="M8" s="101"/>
      <c r="N8" s="101"/>
      <c r="O8" s="107"/>
      <c r="P8" s="112"/>
    </row>
    <row r="9" spans="1:16" ht="17.25" customHeight="1">
      <c r="A9" s="115"/>
      <c r="B9" s="97"/>
      <c r="C9" s="100"/>
      <c r="D9" s="100"/>
      <c r="E9" s="102"/>
      <c r="F9" s="102"/>
      <c r="G9" s="105"/>
      <c r="H9" s="111"/>
      <c r="I9" s="97"/>
      <c r="J9" s="100"/>
      <c r="K9" s="100"/>
      <c r="L9" s="102"/>
      <c r="M9" s="102"/>
      <c r="N9" s="102"/>
      <c r="O9" s="108"/>
      <c r="P9" s="113"/>
    </row>
    <row r="10" spans="1:16" ht="18.75" customHeight="1">
      <c r="A10" s="11" t="s">
        <v>6</v>
      </c>
      <c r="B10" s="22">
        <v>55871.24399273557</v>
      </c>
      <c r="C10" s="22" t="s">
        <v>7</v>
      </c>
      <c r="D10" s="23" t="s">
        <v>7</v>
      </c>
      <c r="E10" s="23" t="s">
        <v>7</v>
      </c>
      <c r="F10" s="24" t="s">
        <v>7</v>
      </c>
      <c r="G10" s="24" t="s">
        <v>7</v>
      </c>
      <c r="H10" s="24" t="s">
        <v>7</v>
      </c>
      <c r="I10" s="63">
        <f>SUM(I11:I15)</f>
        <v>61511.1</v>
      </c>
      <c r="J10" s="64" t="s">
        <v>7</v>
      </c>
      <c r="K10" s="64" t="s">
        <v>7</v>
      </c>
      <c r="L10" s="65" t="s">
        <v>7</v>
      </c>
      <c r="M10" s="65" t="s">
        <v>7</v>
      </c>
      <c r="N10" s="65" t="s">
        <v>7</v>
      </c>
      <c r="O10" s="65" t="s">
        <v>7</v>
      </c>
      <c r="P10" s="66">
        <f>SUM(P16:P18)</f>
        <v>1000</v>
      </c>
    </row>
    <row r="11" spans="1:16" ht="18.75" customHeight="1">
      <c r="A11" s="12" t="s">
        <v>8</v>
      </c>
      <c r="B11" s="25">
        <v>46210</v>
      </c>
      <c r="C11" s="25" t="s">
        <v>7</v>
      </c>
      <c r="D11" s="26" t="s">
        <v>7</v>
      </c>
      <c r="E11" s="26" t="s">
        <v>7</v>
      </c>
      <c r="F11" s="27" t="s">
        <v>7</v>
      </c>
      <c r="G11" s="27" t="s">
        <v>7</v>
      </c>
      <c r="H11" s="27" t="s">
        <v>7</v>
      </c>
      <c r="I11" s="25">
        <f>J19</f>
        <v>49908.6</v>
      </c>
      <c r="J11" s="67" t="s">
        <v>7</v>
      </c>
      <c r="K11" s="67" t="s">
        <v>7</v>
      </c>
      <c r="L11" s="68" t="s">
        <v>7</v>
      </c>
      <c r="M11" s="68" t="s">
        <v>7</v>
      </c>
      <c r="N11" s="68" t="s">
        <v>7</v>
      </c>
      <c r="O11" s="65" t="s">
        <v>7</v>
      </c>
      <c r="P11" s="69" t="s">
        <v>7</v>
      </c>
    </row>
    <row r="12" spans="1:16" ht="18.75" customHeight="1">
      <c r="A12" s="12" t="s">
        <v>9</v>
      </c>
      <c r="B12" s="25">
        <v>6708.243992735575</v>
      </c>
      <c r="C12" s="25" t="s">
        <v>7</v>
      </c>
      <c r="D12" s="26" t="s">
        <v>7</v>
      </c>
      <c r="E12" s="26" t="s">
        <v>7</v>
      </c>
      <c r="F12" s="27" t="s">
        <v>7</v>
      </c>
      <c r="G12" s="27" t="s">
        <v>7</v>
      </c>
      <c r="H12" s="27" t="s">
        <v>7</v>
      </c>
      <c r="I12" s="25">
        <f>K19</f>
        <v>7865</v>
      </c>
      <c r="J12" s="67" t="s">
        <v>7</v>
      </c>
      <c r="K12" s="67" t="s">
        <v>7</v>
      </c>
      <c r="L12" s="68" t="s">
        <v>7</v>
      </c>
      <c r="M12" s="68" t="s">
        <v>7</v>
      </c>
      <c r="N12" s="68" t="s">
        <v>7</v>
      </c>
      <c r="O12" s="65" t="s">
        <v>7</v>
      </c>
      <c r="P12" s="69" t="s">
        <v>7</v>
      </c>
    </row>
    <row r="13" spans="1:16" ht="18.75" customHeight="1">
      <c r="A13" s="12" t="s">
        <v>10</v>
      </c>
      <c r="B13" s="25">
        <v>1653</v>
      </c>
      <c r="C13" s="25" t="s">
        <v>7</v>
      </c>
      <c r="D13" s="26" t="s">
        <v>7</v>
      </c>
      <c r="E13" s="26" t="s">
        <v>7</v>
      </c>
      <c r="F13" s="27" t="s">
        <v>7</v>
      </c>
      <c r="G13" s="27" t="s">
        <v>7</v>
      </c>
      <c r="H13" s="27" t="s">
        <v>7</v>
      </c>
      <c r="I13" s="25">
        <f>M19</f>
        <v>157.5</v>
      </c>
      <c r="J13" s="67" t="s">
        <v>7</v>
      </c>
      <c r="K13" s="67" t="s">
        <v>7</v>
      </c>
      <c r="L13" s="68" t="s">
        <v>7</v>
      </c>
      <c r="M13" s="68" t="s">
        <v>7</v>
      </c>
      <c r="N13" s="68" t="s">
        <v>7</v>
      </c>
      <c r="O13" s="65" t="s">
        <v>7</v>
      </c>
      <c r="P13" s="69" t="s">
        <v>7</v>
      </c>
    </row>
    <row r="14" spans="1:16" ht="18.75" customHeight="1">
      <c r="A14" s="12" t="s">
        <v>11</v>
      </c>
      <c r="B14" s="25">
        <v>0</v>
      </c>
      <c r="C14" s="25" t="s">
        <v>7</v>
      </c>
      <c r="D14" s="26" t="s">
        <v>7</v>
      </c>
      <c r="E14" s="26" t="s">
        <v>7</v>
      </c>
      <c r="F14" s="27" t="s">
        <v>7</v>
      </c>
      <c r="G14" s="27" t="s">
        <v>7</v>
      </c>
      <c r="H14" s="27" t="s">
        <v>7</v>
      </c>
      <c r="I14" s="25">
        <f>N19</f>
        <v>1680</v>
      </c>
      <c r="J14" s="67" t="s">
        <v>7</v>
      </c>
      <c r="K14" s="67" t="s">
        <v>7</v>
      </c>
      <c r="L14" s="68" t="s">
        <v>7</v>
      </c>
      <c r="M14" s="68" t="s">
        <v>7</v>
      </c>
      <c r="N14" s="68" t="s">
        <v>7</v>
      </c>
      <c r="O14" s="65" t="s">
        <v>7</v>
      </c>
      <c r="P14" s="69" t="s">
        <v>7</v>
      </c>
    </row>
    <row r="15" spans="1:16" ht="18.75" customHeight="1">
      <c r="A15" s="13" t="s">
        <v>12</v>
      </c>
      <c r="B15" s="28">
        <v>1300</v>
      </c>
      <c r="C15" s="28" t="s">
        <v>7</v>
      </c>
      <c r="D15" s="29" t="s">
        <v>7</v>
      </c>
      <c r="E15" s="29" t="s">
        <v>7</v>
      </c>
      <c r="F15" s="29" t="s">
        <v>7</v>
      </c>
      <c r="G15" s="29" t="s">
        <v>7</v>
      </c>
      <c r="H15" s="29" t="s">
        <v>7</v>
      </c>
      <c r="I15" s="70">
        <f>SUM(I16:I18)</f>
        <v>1900</v>
      </c>
      <c r="J15" s="71" t="s">
        <v>7</v>
      </c>
      <c r="K15" s="71" t="s">
        <v>7</v>
      </c>
      <c r="L15" s="71" t="s">
        <v>7</v>
      </c>
      <c r="M15" s="71" t="s">
        <v>7</v>
      </c>
      <c r="N15" s="71" t="s">
        <v>7</v>
      </c>
      <c r="O15" s="65" t="s">
        <v>7</v>
      </c>
      <c r="P15" s="66">
        <f>SUM(P16:P18)</f>
        <v>1000</v>
      </c>
    </row>
    <row r="16" spans="1:16" ht="18.75" customHeight="1">
      <c r="A16" s="14" t="s">
        <v>34</v>
      </c>
      <c r="B16" s="30"/>
      <c r="C16" s="30" t="s">
        <v>7</v>
      </c>
      <c r="D16" s="31" t="s">
        <v>7</v>
      </c>
      <c r="E16" s="31" t="s">
        <v>7</v>
      </c>
      <c r="F16" s="31" t="s">
        <v>7</v>
      </c>
      <c r="G16" s="31" t="s">
        <v>7</v>
      </c>
      <c r="H16" s="31" t="s">
        <v>7</v>
      </c>
      <c r="I16" s="72"/>
      <c r="J16" s="73" t="s">
        <v>7</v>
      </c>
      <c r="K16" s="73" t="s">
        <v>7</v>
      </c>
      <c r="L16" s="73" t="s">
        <v>7</v>
      </c>
      <c r="M16" s="73" t="s">
        <v>7</v>
      </c>
      <c r="N16" s="73" t="s">
        <v>7</v>
      </c>
      <c r="O16" s="65" t="s">
        <v>7</v>
      </c>
      <c r="P16" s="74"/>
    </row>
    <row r="17" spans="1:16" ht="18.75" customHeight="1">
      <c r="A17" s="14" t="s">
        <v>13</v>
      </c>
      <c r="B17" s="32">
        <v>1300</v>
      </c>
      <c r="C17" s="32" t="s">
        <v>7</v>
      </c>
      <c r="D17" s="31" t="s">
        <v>7</v>
      </c>
      <c r="E17" s="31" t="s">
        <v>7</v>
      </c>
      <c r="F17" s="31" t="s">
        <v>7</v>
      </c>
      <c r="G17" s="31" t="s">
        <v>7</v>
      </c>
      <c r="H17" s="31" t="s">
        <v>7</v>
      </c>
      <c r="I17" s="32">
        <v>1900</v>
      </c>
      <c r="J17" s="73" t="s">
        <v>7</v>
      </c>
      <c r="K17" s="73" t="s">
        <v>7</v>
      </c>
      <c r="L17" s="73" t="s">
        <v>7</v>
      </c>
      <c r="M17" s="73" t="s">
        <v>7</v>
      </c>
      <c r="N17" s="73" t="s">
        <v>7</v>
      </c>
      <c r="O17" s="65" t="s">
        <v>7</v>
      </c>
      <c r="P17" s="74"/>
    </row>
    <row r="18" spans="1:16" ht="18.75" customHeight="1" thickBot="1">
      <c r="A18" s="15" t="s">
        <v>14</v>
      </c>
      <c r="B18" s="33">
        <v>0</v>
      </c>
      <c r="C18" s="33" t="s">
        <v>7</v>
      </c>
      <c r="D18" s="34" t="s">
        <v>7</v>
      </c>
      <c r="E18" s="34" t="s">
        <v>7</v>
      </c>
      <c r="F18" s="34" t="s">
        <v>7</v>
      </c>
      <c r="G18" s="34" t="s">
        <v>7</v>
      </c>
      <c r="H18" s="34" t="s">
        <v>7</v>
      </c>
      <c r="I18" s="75"/>
      <c r="J18" s="76" t="s">
        <v>7</v>
      </c>
      <c r="K18" s="76" t="s">
        <v>7</v>
      </c>
      <c r="L18" s="76" t="s">
        <v>7</v>
      </c>
      <c r="M18" s="76" t="s">
        <v>7</v>
      </c>
      <c r="N18" s="76" t="s">
        <v>7</v>
      </c>
      <c r="O18" s="65" t="s">
        <v>7</v>
      </c>
      <c r="P18" s="77">
        <v>1000</v>
      </c>
    </row>
    <row r="19" spans="1:16" ht="18.75" customHeight="1" thickTop="1">
      <c r="A19" s="11" t="s">
        <v>15</v>
      </c>
      <c r="B19" s="28">
        <v>55871.24399273557</v>
      </c>
      <c r="C19" s="28">
        <v>46210</v>
      </c>
      <c r="D19" s="28">
        <v>6708.243992735575</v>
      </c>
      <c r="E19" s="35">
        <v>1300</v>
      </c>
      <c r="F19" s="28">
        <v>1653</v>
      </c>
      <c r="G19" s="28">
        <v>0</v>
      </c>
      <c r="H19" s="28">
        <v>0</v>
      </c>
      <c r="I19" s="70">
        <f>I20+I24+I27+I28+I30+I31+I33</f>
        <v>61511.1</v>
      </c>
      <c r="J19" s="70">
        <f>SUM(J20+J24+J27+J28+J29+J30+J31+J32+J33)</f>
        <v>49908.6</v>
      </c>
      <c r="K19" s="70">
        <f>SUM(K20+K24+K27+K28+K29+K30+K31+K32+K33)</f>
        <v>7865</v>
      </c>
      <c r="L19" s="70">
        <f>SUM(L20+L24+L27+L28+L29+L30+L31+L32+L33)</f>
        <v>1900</v>
      </c>
      <c r="M19" s="70">
        <f>SUM(M20+M24+M27+M28+M29+M30+M31+M32+M33)</f>
        <v>157.5</v>
      </c>
      <c r="N19" s="70">
        <f>SUM(N20+N24+N27+N28+N29+N30+N31+N32+N33)</f>
        <v>1680</v>
      </c>
      <c r="O19" s="90">
        <f aca="true" t="shared" si="0" ref="O19:O28">I19/B19</f>
        <v>1.1009438058690393</v>
      </c>
      <c r="P19" s="58">
        <f>SUM(P20+P24+P27+P28+P29+P30+P31+P32+P33)</f>
        <v>757</v>
      </c>
    </row>
    <row r="20" spans="1:16" ht="18.75" customHeight="1">
      <c r="A20" s="13" t="s">
        <v>16</v>
      </c>
      <c r="B20" s="28">
        <f aca="true" t="shared" si="1" ref="B20:B28">SUM(C20:G20)</f>
        <v>2844.111173723537</v>
      </c>
      <c r="C20" s="28">
        <v>339</v>
      </c>
      <c r="D20" s="29">
        <v>1205.1111737235367</v>
      </c>
      <c r="E20" s="36">
        <v>1300</v>
      </c>
      <c r="F20" s="29">
        <v>0</v>
      </c>
      <c r="G20" s="29">
        <v>0</v>
      </c>
      <c r="H20" s="29">
        <v>0</v>
      </c>
      <c r="I20" s="70">
        <f aca="true" t="shared" si="2" ref="I20:I28">SUM(J20:N20)</f>
        <v>5577</v>
      </c>
      <c r="J20" s="71">
        <f>SUM(J21:J23)</f>
        <v>577.5</v>
      </c>
      <c r="K20" s="71">
        <f>SUM(K21:K23)</f>
        <v>2679.5</v>
      </c>
      <c r="L20" s="71">
        <f>SUM(L21:L23)</f>
        <v>1900</v>
      </c>
      <c r="M20" s="71">
        <f>SUM(M21:M23)</f>
        <v>0</v>
      </c>
      <c r="N20" s="71">
        <f>SUM(N21:N23)</f>
        <v>420</v>
      </c>
      <c r="O20" s="90">
        <f t="shared" si="0"/>
        <v>1.9608938115799952</v>
      </c>
      <c r="P20" s="56">
        <f>SUM(P21:P23)</f>
        <v>230</v>
      </c>
    </row>
    <row r="21" spans="1:16" ht="18.75" customHeight="1">
      <c r="A21" s="14" t="s">
        <v>17</v>
      </c>
      <c r="B21" s="28">
        <f t="shared" si="1"/>
        <v>644.1111737235367</v>
      </c>
      <c r="C21" s="37">
        <v>339</v>
      </c>
      <c r="D21" s="91">
        <v>305.1111737235367</v>
      </c>
      <c r="E21" s="38"/>
      <c r="F21" s="39"/>
      <c r="G21" s="39">
        <v>0</v>
      </c>
      <c r="H21" s="39">
        <v>0</v>
      </c>
      <c r="I21" s="70">
        <f t="shared" si="2"/>
        <v>1482.5</v>
      </c>
      <c r="J21" s="78">
        <v>577.5</v>
      </c>
      <c r="K21" s="78">
        <v>800</v>
      </c>
      <c r="L21" s="78">
        <v>0</v>
      </c>
      <c r="M21" s="78">
        <v>0</v>
      </c>
      <c r="N21" s="78">
        <v>105</v>
      </c>
      <c r="O21" s="90">
        <f t="shared" si="0"/>
        <v>2.3016213046419125</v>
      </c>
      <c r="P21" s="57">
        <v>0</v>
      </c>
    </row>
    <row r="22" spans="1:16" ht="18.75" customHeight="1">
      <c r="A22" s="14" t="s">
        <v>18</v>
      </c>
      <c r="B22" s="28">
        <f t="shared" si="1"/>
        <v>1300</v>
      </c>
      <c r="C22" s="37">
        <v>0</v>
      </c>
      <c r="D22" s="39">
        <v>0</v>
      </c>
      <c r="E22" s="38">
        <v>1300</v>
      </c>
      <c r="F22" s="39">
        <v>0</v>
      </c>
      <c r="G22" s="39">
        <v>0</v>
      </c>
      <c r="H22" s="39">
        <v>0</v>
      </c>
      <c r="I22" s="70">
        <f t="shared" si="2"/>
        <v>1900</v>
      </c>
      <c r="J22" s="78">
        <v>0</v>
      </c>
      <c r="K22" s="78">
        <v>0</v>
      </c>
      <c r="L22" s="78">
        <v>1900</v>
      </c>
      <c r="M22" s="78">
        <v>0</v>
      </c>
      <c r="N22" s="78">
        <v>0</v>
      </c>
      <c r="O22" s="90">
        <f t="shared" si="0"/>
        <v>1.4615384615384615</v>
      </c>
      <c r="P22" s="57">
        <v>130</v>
      </c>
    </row>
    <row r="23" spans="1:16" ht="18.75" customHeight="1">
      <c r="A23" s="14" t="s">
        <v>19</v>
      </c>
      <c r="B23" s="28">
        <f t="shared" si="1"/>
        <v>900</v>
      </c>
      <c r="C23" s="37">
        <v>0</v>
      </c>
      <c r="D23" s="39">
        <v>900</v>
      </c>
      <c r="E23" s="38"/>
      <c r="F23" s="39">
        <v>0</v>
      </c>
      <c r="G23" s="39">
        <v>0</v>
      </c>
      <c r="H23" s="39">
        <v>0</v>
      </c>
      <c r="I23" s="70">
        <f t="shared" si="2"/>
        <v>2194.5</v>
      </c>
      <c r="J23" s="78">
        <v>0</v>
      </c>
      <c r="K23" s="78">
        <v>1879.5</v>
      </c>
      <c r="L23" s="78">
        <v>0</v>
      </c>
      <c r="M23" s="78">
        <v>0</v>
      </c>
      <c r="N23" s="78">
        <v>315</v>
      </c>
      <c r="O23" s="90">
        <f t="shared" si="0"/>
        <v>2.4383333333333335</v>
      </c>
      <c r="P23" s="57">
        <v>100</v>
      </c>
    </row>
    <row r="24" spans="1:16" ht="18.75" customHeight="1">
      <c r="A24" s="13" t="s">
        <v>20</v>
      </c>
      <c r="B24" s="28">
        <f t="shared" si="1"/>
        <v>1378.2845419261103</v>
      </c>
      <c r="C24" s="28">
        <v>0</v>
      </c>
      <c r="D24" s="29">
        <v>1378.2845419261103</v>
      </c>
      <c r="E24" s="36">
        <v>0</v>
      </c>
      <c r="F24" s="29">
        <v>0</v>
      </c>
      <c r="G24" s="29">
        <v>0</v>
      </c>
      <c r="H24" s="29">
        <v>0</v>
      </c>
      <c r="I24" s="70">
        <f t="shared" si="2"/>
        <v>3771.6</v>
      </c>
      <c r="J24" s="71">
        <v>138.6</v>
      </c>
      <c r="K24" s="71">
        <v>2425.5</v>
      </c>
      <c r="L24" s="71">
        <v>0</v>
      </c>
      <c r="M24" s="71">
        <v>0</v>
      </c>
      <c r="N24" s="71">
        <v>1207.5</v>
      </c>
      <c r="O24" s="90">
        <f t="shared" si="0"/>
        <v>2.7364451136695656</v>
      </c>
      <c r="P24" s="56">
        <f>SUM(P25:P26)</f>
        <v>130</v>
      </c>
    </row>
    <row r="25" spans="1:16" ht="18.75" customHeight="1">
      <c r="A25" s="14" t="s">
        <v>21</v>
      </c>
      <c r="B25" s="28">
        <f t="shared" si="1"/>
        <v>624.716</v>
      </c>
      <c r="C25" s="37"/>
      <c r="D25" s="39">
        <v>624.716</v>
      </c>
      <c r="E25" s="40"/>
      <c r="F25" s="39"/>
      <c r="G25" s="39">
        <v>0</v>
      </c>
      <c r="H25" s="39">
        <v>0</v>
      </c>
      <c r="I25" s="37">
        <f t="shared" si="2"/>
        <v>457.5</v>
      </c>
      <c r="J25" s="78">
        <v>0</v>
      </c>
      <c r="K25" s="78">
        <v>300</v>
      </c>
      <c r="L25" s="78">
        <v>0</v>
      </c>
      <c r="M25" s="78">
        <v>0</v>
      </c>
      <c r="N25" s="78">
        <v>157.5</v>
      </c>
      <c r="O25" s="90">
        <f t="shared" si="0"/>
        <v>0.7323327720116021</v>
      </c>
      <c r="P25" s="57">
        <v>50</v>
      </c>
    </row>
    <row r="26" spans="1:16" ht="18.75" customHeight="1">
      <c r="A26" s="14" t="s">
        <v>22</v>
      </c>
      <c r="B26" s="28">
        <f t="shared" si="1"/>
        <v>753.5685419261104</v>
      </c>
      <c r="C26" s="37"/>
      <c r="D26" s="39">
        <v>753.5685419261104</v>
      </c>
      <c r="E26" s="38"/>
      <c r="F26" s="39"/>
      <c r="G26" s="39">
        <v>0</v>
      </c>
      <c r="H26" s="39">
        <v>0</v>
      </c>
      <c r="I26" s="37">
        <f t="shared" si="2"/>
        <v>2188.6</v>
      </c>
      <c r="J26" s="78">
        <v>138.6</v>
      </c>
      <c r="K26" s="78">
        <v>1000</v>
      </c>
      <c r="L26" s="78">
        <v>0</v>
      </c>
      <c r="M26" s="78">
        <v>0</v>
      </c>
      <c r="N26" s="78">
        <v>1050</v>
      </c>
      <c r="O26" s="90">
        <f t="shared" si="0"/>
        <v>2.9043144428587344</v>
      </c>
      <c r="P26" s="57">
        <v>80</v>
      </c>
    </row>
    <row r="27" spans="1:16" ht="18.75" customHeight="1">
      <c r="A27" s="13" t="s">
        <v>23</v>
      </c>
      <c r="B27" s="28">
        <f t="shared" si="1"/>
        <v>36346</v>
      </c>
      <c r="C27" s="37">
        <v>33683</v>
      </c>
      <c r="D27" s="41">
        <v>2088</v>
      </c>
      <c r="E27" s="38">
        <v>0</v>
      </c>
      <c r="F27" s="42">
        <v>575</v>
      </c>
      <c r="G27" s="39">
        <v>0</v>
      </c>
      <c r="H27" s="39">
        <v>0</v>
      </c>
      <c r="I27" s="37">
        <f t="shared" si="2"/>
        <v>37582.5</v>
      </c>
      <c r="J27" s="79">
        <v>36225</v>
      </c>
      <c r="K27" s="78">
        <v>1200</v>
      </c>
      <c r="L27" s="78">
        <v>0</v>
      </c>
      <c r="M27" s="78">
        <v>157.5</v>
      </c>
      <c r="N27" s="78">
        <v>0</v>
      </c>
      <c r="O27" s="90">
        <f t="shared" si="0"/>
        <v>1.0340202498211633</v>
      </c>
      <c r="P27" s="59">
        <v>290</v>
      </c>
    </row>
    <row r="28" spans="1:16" ht="18.75" customHeight="1">
      <c r="A28" s="16" t="s">
        <v>24</v>
      </c>
      <c r="B28" s="28">
        <f t="shared" si="1"/>
        <v>12311</v>
      </c>
      <c r="C28" s="37">
        <v>11400</v>
      </c>
      <c r="D28" s="41">
        <v>717</v>
      </c>
      <c r="E28" s="43">
        <v>0</v>
      </c>
      <c r="F28" s="39">
        <v>194</v>
      </c>
      <c r="G28" s="39">
        <v>0</v>
      </c>
      <c r="H28" s="39">
        <v>0</v>
      </c>
      <c r="I28" s="37">
        <f t="shared" si="2"/>
        <v>12475</v>
      </c>
      <c r="J28" s="79">
        <v>12075</v>
      </c>
      <c r="K28" s="78">
        <v>400</v>
      </c>
      <c r="L28" s="78">
        <v>0</v>
      </c>
      <c r="M28" s="78">
        <v>0</v>
      </c>
      <c r="N28" s="78">
        <v>0</v>
      </c>
      <c r="O28" s="90">
        <f t="shared" si="0"/>
        <v>1.0133214198684104</v>
      </c>
      <c r="P28" s="59">
        <v>75</v>
      </c>
    </row>
    <row r="29" spans="1:16" ht="18.75" customHeight="1">
      <c r="A29" s="13" t="s">
        <v>25</v>
      </c>
      <c r="B29" s="37">
        <v>0</v>
      </c>
      <c r="C29" s="37">
        <v>0</v>
      </c>
      <c r="D29" s="41">
        <v>0</v>
      </c>
      <c r="E29" s="44">
        <v>0</v>
      </c>
      <c r="F29" s="41">
        <v>0</v>
      </c>
      <c r="G29" s="41">
        <v>0</v>
      </c>
      <c r="H29" s="41">
        <v>0</v>
      </c>
      <c r="I29" s="80"/>
      <c r="J29" s="79">
        <v>0</v>
      </c>
      <c r="K29" s="78">
        <v>0</v>
      </c>
      <c r="L29" s="78">
        <v>0</v>
      </c>
      <c r="M29" s="78">
        <v>0</v>
      </c>
      <c r="N29" s="78">
        <v>0</v>
      </c>
      <c r="O29" s="90">
        <v>0</v>
      </c>
      <c r="P29" s="59">
        <v>0</v>
      </c>
    </row>
    <row r="30" spans="1:16" ht="18.75" customHeight="1">
      <c r="A30" s="13" t="s">
        <v>26</v>
      </c>
      <c r="B30" s="28">
        <f>SUM(C30:G30)</f>
        <v>70.004</v>
      </c>
      <c r="C30" s="37">
        <v>0</v>
      </c>
      <c r="D30" s="45">
        <v>70.004</v>
      </c>
      <c r="E30" s="46">
        <v>0</v>
      </c>
      <c r="F30" s="47">
        <v>0</v>
      </c>
      <c r="G30" s="41">
        <v>0</v>
      </c>
      <c r="H30" s="41">
        <v>0</v>
      </c>
      <c r="I30" s="37">
        <f>SUM(J30:N30)</f>
        <v>78</v>
      </c>
      <c r="J30" s="79">
        <v>0</v>
      </c>
      <c r="K30" s="78">
        <v>78</v>
      </c>
      <c r="L30" s="78">
        <v>0</v>
      </c>
      <c r="M30" s="78">
        <v>0</v>
      </c>
      <c r="N30" s="78">
        <v>0</v>
      </c>
      <c r="O30" s="90">
        <f>I30/B30</f>
        <v>1.1142220444546025</v>
      </c>
      <c r="P30" s="59">
        <v>0</v>
      </c>
    </row>
    <row r="31" spans="1:16" ht="18.75" customHeight="1">
      <c r="A31" s="20" t="s">
        <v>35</v>
      </c>
      <c r="B31" s="28">
        <f>SUM(C31:G31)</f>
        <v>882.489</v>
      </c>
      <c r="C31" s="37">
        <v>0</v>
      </c>
      <c r="D31" s="48">
        <v>882.489</v>
      </c>
      <c r="E31" s="46">
        <v>0</v>
      </c>
      <c r="F31" s="49">
        <v>0</v>
      </c>
      <c r="G31" s="50">
        <v>0</v>
      </c>
      <c r="H31" s="50">
        <v>0</v>
      </c>
      <c r="I31" s="37">
        <f>SUM(J31:N31)</f>
        <v>882</v>
      </c>
      <c r="J31" s="81">
        <v>0</v>
      </c>
      <c r="K31" s="82">
        <v>882</v>
      </c>
      <c r="L31" s="83">
        <v>0</v>
      </c>
      <c r="M31" s="83">
        <v>0</v>
      </c>
      <c r="N31" s="83">
        <v>0</v>
      </c>
      <c r="O31" s="90">
        <f>I31/B31</f>
        <v>0.9994458854444644</v>
      </c>
      <c r="P31" s="60">
        <v>0</v>
      </c>
    </row>
    <row r="32" spans="1:16" ht="18.75" customHeight="1">
      <c r="A32" s="20" t="s">
        <v>36</v>
      </c>
      <c r="B32" s="37">
        <v>0</v>
      </c>
      <c r="C32" s="37">
        <v>0</v>
      </c>
      <c r="D32" s="50">
        <v>0</v>
      </c>
      <c r="E32" s="51">
        <v>0</v>
      </c>
      <c r="F32" s="50">
        <v>0</v>
      </c>
      <c r="G32" s="50">
        <v>0</v>
      </c>
      <c r="H32" s="50">
        <v>0</v>
      </c>
      <c r="I32" s="84"/>
      <c r="J32" s="81">
        <v>0</v>
      </c>
      <c r="K32" s="82">
        <v>0</v>
      </c>
      <c r="L32" s="83">
        <v>0</v>
      </c>
      <c r="M32" s="83">
        <v>0</v>
      </c>
      <c r="N32" s="83">
        <v>0</v>
      </c>
      <c r="O32" s="90">
        <v>0</v>
      </c>
      <c r="P32" s="60">
        <v>0</v>
      </c>
    </row>
    <row r="33" spans="1:16" ht="18.75" customHeight="1" thickBot="1">
      <c r="A33" s="17" t="s">
        <v>27</v>
      </c>
      <c r="B33" s="28">
        <f>SUM(C33:G33)</f>
        <v>2039.3552770859278</v>
      </c>
      <c r="C33" s="37">
        <v>788</v>
      </c>
      <c r="D33" s="50">
        <v>367.35527708592775</v>
      </c>
      <c r="E33" s="52">
        <v>0</v>
      </c>
      <c r="F33" s="50">
        <v>884</v>
      </c>
      <c r="G33" s="50">
        <v>0</v>
      </c>
      <c r="H33" s="50">
        <v>0</v>
      </c>
      <c r="I33" s="37">
        <f>SUM(J33:N33)</f>
        <v>1145</v>
      </c>
      <c r="J33" s="85">
        <v>892.5</v>
      </c>
      <c r="K33" s="85">
        <v>200</v>
      </c>
      <c r="L33" s="86">
        <v>0</v>
      </c>
      <c r="M33" s="86"/>
      <c r="N33" s="86">
        <v>52.5</v>
      </c>
      <c r="O33" s="90">
        <f>I33/B33</f>
        <v>0.5614519514403158</v>
      </c>
      <c r="P33" s="61">
        <v>32</v>
      </c>
    </row>
    <row r="34" spans="1:16" ht="18.75" customHeight="1" thickBot="1" thickTop="1">
      <c r="A34" s="17" t="s">
        <v>33</v>
      </c>
      <c r="B34" s="87">
        <f>SUM(B10-B19)</f>
        <v>0</v>
      </c>
      <c r="C34" s="53" t="s">
        <v>7</v>
      </c>
      <c r="D34" s="54" t="s">
        <v>7</v>
      </c>
      <c r="E34" s="54" t="s">
        <v>7</v>
      </c>
      <c r="F34" s="55" t="s">
        <v>7</v>
      </c>
      <c r="G34" s="55" t="s">
        <v>7</v>
      </c>
      <c r="H34" s="55" t="s">
        <v>7</v>
      </c>
      <c r="I34" s="87">
        <f>SUM(I10-I19)</f>
        <v>0</v>
      </c>
      <c r="J34" s="88" t="s">
        <v>7</v>
      </c>
      <c r="K34" s="88" t="s">
        <v>7</v>
      </c>
      <c r="L34" s="89" t="s">
        <v>7</v>
      </c>
      <c r="M34" s="89" t="s">
        <v>7</v>
      </c>
      <c r="N34" s="89" t="s">
        <v>7</v>
      </c>
      <c r="O34" s="90">
        <f>I33/C33</f>
        <v>1.4530456852791878</v>
      </c>
      <c r="P34" s="62">
        <f>SUM(P10-P19)</f>
        <v>243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7" ht="12.75">
      <c r="A41" s="18" t="s">
        <v>39</v>
      </c>
      <c r="B41" s="92"/>
      <c r="C41" s="2"/>
      <c r="D41" s="2"/>
      <c r="F41" s="3"/>
      <c r="G41" s="3"/>
    </row>
    <row r="42" spans="1:7" ht="12.75">
      <c r="A42" s="19" t="s">
        <v>43</v>
      </c>
      <c r="B42" s="1"/>
      <c r="C42" s="1"/>
      <c r="D42" s="1"/>
      <c r="F42" s="3"/>
      <c r="G42" s="3"/>
    </row>
    <row r="43" spans="1:7" ht="12.75">
      <c r="A43" s="19" t="s">
        <v>44</v>
      </c>
      <c r="B43" s="1"/>
      <c r="C43" s="1"/>
      <c r="D43" s="1"/>
      <c r="F43" s="3"/>
      <c r="G43" s="3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600" verticalDpi="600" orientation="landscape" paperSize="9" scale="7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2021-07-26T08:03:19Z</cp:lastPrinted>
  <dcterms:created xsi:type="dcterms:W3CDTF">2001-10-29T09:16:17Z</dcterms:created>
  <dcterms:modified xsi:type="dcterms:W3CDTF">2021-12-03T07:06:27Z</dcterms:modified>
  <cp:category/>
  <cp:version/>
  <cp:contentType/>
  <cp:contentStatus/>
</cp:coreProperties>
</file>