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2"/>
  </bookViews>
  <sheets>
    <sheet name="plnění FP ZS" sheetId="1" r:id="rId1"/>
    <sheet name="plnění FP MS" sheetId="2" r:id="rId2"/>
    <sheet name="čerpání fondů" sheetId="3" r:id="rId3"/>
  </sheets>
  <definedNames>
    <definedName name="_xlnm.Print_Area" localSheetId="2">'čerpání fondů'!$A$1:$I$59</definedName>
  </definedNames>
  <calcPr fullCalcOnLoad="1"/>
</workbook>
</file>

<file path=xl/sharedStrings.xml><?xml version="1.0" encoding="utf-8"?>
<sst xmlns="http://schemas.openxmlformats.org/spreadsheetml/2006/main" count="381" uniqueCount="87">
  <si>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</si>
  <si>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</si>
  <si>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</si>
  <si>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</si>
  <si>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</si>
  <si>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</si>
  <si>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</si>
  <si>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</si>
  <si>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</si>
  <si>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</si>
  <si>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</si>
  <si>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</si>
  <si>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</si>
  <si>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</si>
  <si>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</si>
  <si>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</si>
  <si>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</si>
  <si>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</si>
  <si>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</si>
  <si>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</si>
  <si>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</si>
  <si>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</si>
  <si>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</si>
  <si>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</si>
  <si>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</si>
  <si>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</si>
  <si>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</si>
  <si>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</si>
  <si>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</si>
  <si>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</si>
  <si>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</si>
  <si>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</si>
  <si>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</si>
  <si>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</si>
  <si>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</si>
  <si>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</si>
  <si>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</si>
  <si>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</si>
  <si>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</si>
  <si>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</si>
  <si>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</si>
  <si>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</si>
  <si>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</si>
  <si>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</si>
  <si>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</si>
  <si>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</si>
  <si>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</si>
  <si>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</si>
  <si>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</si>
  <si>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Datum:</t>
  </si>
  <si>
    <t>Zpracoval/telefon:</t>
  </si>
  <si>
    <t xml:space="preserve">Organizace: 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</si>
  <si>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</si>
  <si>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</si>
  <si>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</si>
  <si>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</si>
  <si>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</si>
  <si>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</si>
  <si>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</si>
  <si>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</si>
  <si>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</si>
  <si>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</si>
  <si>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</si>
  <si>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</si>
  <si>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</si>
  <si>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</si>
  <si>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</si>
  <si>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</si>
  <si>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</si>
  <si>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</si>
  <si>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2017 RF</t>
  </si>
  <si>
    <t>školní nábytek 100 000</t>
  </si>
  <si>
    <t>pomůcky montessori  300 000</t>
  </si>
  <si>
    <t>výmalba 3.patro  100 000</t>
  </si>
  <si>
    <t>skříňky  50 000</t>
  </si>
  <si>
    <t>2017 IF</t>
  </si>
  <si>
    <t>akustický podhled   80 000</t>
  </si>
  <si>
    <t>2018  RF</t>
  </si>
  <si>
    <t>školní nábytek   50 000</t>
  </si>
  <si>
    <t>výmalba 4.patro   50 000</t>
  </si>
  <si>
    <t>2018 IF</t>
  </si>
  <si>
    <t>interaktivní tabule 50 000</t>
  </si>
  <si>
    <t>Organizace: ZŠ a MŠ Praha 6, na Dlouhém lánu 43</t>
  </si>
  <si>
    <t>kotel   53 845</t>
  </si>
  <si>
    <t>interaktivní tabule   55 491</t>
  </si>
  <si>
    <t>akustický podhled   79 932</t>
  </si>
  <si>
    <t>stravovací systém  42 000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</si>
</sst>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1" fontId="4" fillId="0" borderId="12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41" fontId="4" fillId="0" borderId="40" xfId="0" applyNumberFormat="1" applyFont="1" applyBorder="1" applyAlignment="1">
      <alignment horizontal="center"/>
    </xf>
    <xf numFmtId="41" fontId="4" fillId="0" borderId="39" xfId="0" applyNumberFormat="1" applyFont="1" applyBorder="1" applyAlignment="1">
      <alignment horizontal="center"/>
    </xf>
    <xf numFmtId="43" fontId="4" fillId="0" borderId="41" xfId="34" applyFont="1" applyFill="1" applyBorder="1" applyAlignment="1">
      <alignment/>
    </xf>
    <xf numFmtId="43" fontId="4" fillId="0" borderId="15" xfId="34" applyFont="1" applyFill="1" applyBorder="1" applyAlignment="1">
      <alignment/>
    </xf>
    <xf numFmtId="41" fontId="4" fillId="0" borderId="15" xfId="0" applyNumberFormat="1" applyFont="1" applyBorder="1" applyAlignment="1">
      <alignment horizontal="center"/>
    </xf>
    <xf numFmtId="41" fontId="4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42" xfId="0" applyNumberFormat="1" applyFont="1" applyBorder="1" applyAlignment="1" applyProtection="1">
      <alignment horizontal="center"/>
      <protection hidden="1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1" fillId="0" borderId="44" xfId="0" applyNumberFormat="1" applyFont="1" applyBorder="1" applyAlignment="1" applyProtection="1">
      <alignment horizontal="center"/>
      <protection hidden="1"/>
    </xf>
    <xf numFmtId="41" fontId="1" fillId="0" borderId="45" xfId="0" applyNumberFormat="1" applyFont="1" applyBorder="1" applyAlignment="1" applyProtection="1">
      <alignment horizontal="center"/>
      <protection hidden="1"/>
    </xf>
    <xf numFmtId="41" fontId="1" fillId="0" borderId="46" xfId="0" applyNumberFormat="1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/>
      <protection hidden="1"/>
    </xf>
    <xf numFmtId="41" fontId="0" fillId="0" borderId="48" xfId="0" applyNumberFormat="1" applyFont="1" applyBorder="1" applyAlignment="1" applyProtection="1">
      <alignment horizontal="center"/>
      <protection hidden="1"/>
    </xf>
    <xf numFmtId="41" fontId="1" fillId="0" borderId="47" xfId="0" applyNumberFormat="1" applyFont="1" applyBorder="1" applyAlignment="1" applyProtection="1">
      <alignment horizontal="center"/>
      <protection locked="0"/>
    </xf>
    <xf numFmtId="41" fontId="0" fillId="0" borderId="43" xfId="0" applyNumberFormat="1" applyFont="1" applyBorder="1" applyAlignment="1" applyProtection="1">
      <alignment horizontal="center"/>
      <protection locked="0"/>
    </xf>
    <xf numFmtId="41" fontId="0" fillId="0" borderId="49" xfId="0" applyNumberFormat="1" applyFont="1" applyBorder="1" applyAlignment="1" applyProtection="1">
      <alignment horizontal="center"/>
      <protection locked="0"/>
    </xf>
    <xf numFmtId="41" fontId="1" fillId="0" borderId="50" xfId="0" applyNumberFormat="1" applyFont="1" applyBorder="1" applyAlignment="1" applyProtection="1">
      <alignment horizontal="center"/>
      <protection locked="0"/>
    </xf>
    <xf numFmtId="41" fontId="1" fillId="0" borderId="51" xfId="0" applyNumberFormat="1" applyFont="1" applyBorder="1" applyAlignment="1" applyProtection="1">
      <alignment horizontal="center"/>
      <protection hidden="1"/>
    </xf>
    <xf numFmtId="41" fontId="1" fillId="0" borderId="52" xfId="0" applyNumberFormat="1" applyFont="1" applyBorder="1" applyAlignment="1" applyProtection="1">
      <alignment horizontal="center"/>
      <protection hidden="1"/>
    </xf>
    <xf numFmtId="0" fontId="8" fillId="0" borderId="53" xfId="0" applyFont="1" applyBorder="1" applyAlignment="1">
      <alignment horizontal="center" vertical="center" wrapText="1"/>
    </xf>
    <xf numFmtId="41" fontId="4" fillId="0" borderId="24" xfId="0" applyNumberFormat="1" applyFont="1" applyBorder="1" applyAlignment="1">
      <alignment horizontal="center"/>
    </xf>
    <xf numFmtId="41" fontId="4" fillId="0" borderId="54" xfId="0" applyNumberFormat="1" applyFont="1" applyBorder="1" applyAlignment="1">
      <alignment horizontal="center"/>
    </xf>
    <xf numFmtId="41" fontId="4" fillId="0" borderId="55" xfId="0" applyNumberFormat="1" applyFont="1" applyFill="1" applyBorder="1" applyAlignment="1">
      <alignment horizontal="center"/>
    </xf>
    <xf numFmtId="41" fontId="4" fillId="0" borderId="56" xfId="0" applyNumberFormat="1" applyFont="1" applyBorder="1" applyAlignment="1">
      <alignment horizontal="center"/>
    </xf>
    <xf numFmtId="41" fontId="4" fillId="0" borderId="5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3" fontId="4" fillId="0" borderId="12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3" fontId="4" fillId="0" borderId="15" xfId="34" applyFont="1" applyFill="1" applyBorder="1" applyAlignment="1">
      <alignment horizontal="right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1" fillId="0" borderId="61" xfId="0" applyFont="1" applyBorder="1" applyAlignment="1" applyProtection="1">
      <alignment horizontal="center" shrinkToFit="1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6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4" fillId="0" borderId="7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7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">
      <selection activeCell="K26" sqref="K26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1" width="11.25390625" style="0" customWidth="1"/>
    <col min="12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51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35</v>
      </c>
    </row>
    <row r="5" spans="1:16" ht="14.25" customHeight="1" thickTop="1">
      <c r="A5" s="4"/>
      <c r="B5" s="133" t="s">
        <v>61</v>
      </c>
      <c r="C5" s="134"/>
      <c r="D5" s="134"/>
      <c r="E5" s="134"/>
      <c r="F5" s="134"/>
      <c r="G5" s="134"/>
      <c r="H5" s="135"/>
      <c r="I5" s="136" t="s">
        <v>64</v>
      </c>
      <c r="J5" s="137"/>
      <c r="K5" s="137"/>
      <c r="L5" s="137"/>
      <c r="M5" s="137"/>
      <c r="N5" s="137"/>
      <c r="O5" s="137"/>
      <c r="P5" s="138"/>
    </row>
    <row r="6" spans="1:16" ht="23.25" customHeight="1">
      <c r="A6" s="139" t="s">
        <v>0</v>
      </c>
      <c r="B6" s="128" t="s">
        <v>32</v>
      </c>
      <c r="C6" s="118" t="s">
        <v>1</v>
      </c>
      <c r="D6" s="118" t="s">
        <v>2</v>
      </c>
      <c r="E6" s="118" t="s">
        <v>3</v>
      </c>
      <c r="F6" s="118" t="s">
        <v>4</v>
      </c>
      <c r="G6" s="141" t="s">
        <v>5</v>
      </c>
      <c r="H6" s="125" t="s">
        <v>33</v>
      </c>
      <c r="I6" s="128" t="s">
        <v>34</v>
      </c>
      <c r="J6" s="118" t="s">
        <v>1</v>
      </c>
      <c r="K6" s="118" t="s">
        <v>2</v>
      </c>
      <c r="L6" s="118" t="s">
        <v>3</v>
      </c>
      <c r="M6" s="118" t="s">
        <v>4</v>
      </c>
      <c r="N6" s="118" t="s">
        <v>5</v>
      </c>
      <c r="O6" s="121" t="s">
        <v>69</v>
      </c>
      <c r="P6" s="123" t="s">
        <v>33</v>
      </c>
    </row>
    <row r="7" spans="1:16" ht="18.75" customHeight="1">
      <c r="A7" s="139"/>
      <c r="B7" s="128"/>
      <c r="C7" s="130"/>
      <c r="D7" s="130"/>
      <c r="E7" s="119"/>
      <c r="F7" s="119"/>
      <c r="G7" s="142"/>
      <c r="H7" s="126"/>
      <c r="I7" s="128"/>
      <c r="J7" s="130"/>
      <c r="K7" s="130"/>
      <c r="L7" s="119"/>
      <c r="M7" s="119"/>
      <c r="N7" s="119"/>
      <c r="O7" s="121"/>
      <c r="P7" s="123"/>
    </row>
    <row r="8" spans="1:16" ht="17.25" customHeight="1">
      <c r="A8" s="140"/>
      <c r="B8" s="129"/>
      <c r="C8" s="131"/>
      <c r="D8" s="131"/>
      <c r="E8" s="120"/>
      <c r="F8" s="120"/>
      <c r="G8" s="143"/>
      <c r="H8" s="127"/>
      <c r="I8" s="129"/>
      <c r="J8" s="131"/>
      <c r="K8" s="131"/>
      <c r="L8" s="120"/>
      <c r="M8" s="120"/>
      <c r="N8" s="120"/>
      <c r="O8" s="122"/>
      <c r="P8" s="124"/>
    </row>
    <row r="9" spans="1:16" ht="18.75" customHeight="1">
      <c r="A9" s="53" t="s">
        <v>6</v>
      </c>
      <c r="B9" s="63">
        <f>SUM(B10:B14)</f>
        <v>7715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0</v>
      </c>
      <c r="I9" s="26">
        <f>SUM(I10:I14)</f>
        <v>8000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2100</v>
      </c>
    </row>
    <row r="10" spans="1:16" ht="18.75" customHeight="1">
      <c r="A10" s="54" t="s">
        <v>8</v>
      </c>
      <c r="B10" s="62"/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/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4515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4500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>
        <v>500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/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>
        <v>800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2700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0</v>
      </c>
      <c r="I14" s="13">
        <f>SUM(I15:I17)</f>
        <v>2700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2100</v>
      </c>
    </row>
    <row r="15" spans="1:16" ht="18.75" customHeight="1">
      <c r="A15" s="56" t="s">
        <v>13</v>
      </c>
      <c r="B15" s="14">
        <v>600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600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>
        <v>700</v>
      </c>
    </row>
    <row r="16" spans="1:16" ht="18.75" customHeight="1">
      <c r="A16" s="56" t="s">
        <v>14</v>
      </c>
      <c r="B16" s="14">
        <v>2100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2100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>
        <v>200</v>
      </c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/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1200</v>
      </c>
    </row>
    <row r="18" spans="1:16" ht="18.75" customHeight="1" thickTop="1">
      <c r="A18" s="53" t="s">
        <v>16</v>
      </c>
      <c r="B18" s="32">
        <f aca="true" t="shared" si="0" ref="B18:N18">SUM(B19+B23+B26+B27+B28+B29+B30+B31+B32+B33)</f>
        <v>7715</v>
      </c>
      <c r="C18" s="32">
        <f t="shared" si="0"/>
        <v>0</v>
      </c>
      <c r="D18" s="32">
        <f t="shared" si="0"/>
        <v>4515</v>
      </c>
      <c r="E18" s="32">
        <f t="shared" si="0"/>
        <v>2720</v>
      </c>
      <c r="F18" s="32">
        <f t="shared" si="0"/>
        <v>500</v>
      </c>
      <c r="G18" s="33">
        <f t="shared" si="0"/>
        <v>0</v>
      </c>
      <c r="H18" s="104">
        <f t="shared" si="0"/>
        <v>0</v>
      </c>
      <c r="I18" s="13">
        <f t="shared" si="0"/>
        <v>8000</v>
      </c>
      <c r="J18" s="13">
        <f t="shared" si="0"/>
        <v>0</v>
      </c>
      <c r="K18" s="13">
        <f t="shared" si="0"/>
        <v>4500</v>
      </c>
      <c r="L18" s="13">
        <f t="shared" si="0"/>
        <v>2700</v>
      </c>
      <c r="M18" s="13">
        <f t="shared" si="0"/>
        <v>0</v>
      </c>
      <c r="N18" s="13">
        <f t="shared" si="0"/>
        <v>800</v>
      </c>
      <c r="O18" s="48">
        <f>IF(D18=0,,(K18/D18)*100)</f>
        <v>99.66777408637874</v>
      </c>
      <c r="P18" s="105">
        <v>1820</v>
      </c>
    </row>
    <row r="19" spans="1:16" ht="18.75" customHeight="1">
      <c r="A19" s="55" t="s">
        <v>17</v>
      </c>
      <c r="B19" s="13">
        <f aca="true" t="shared" si="1" ref="B19:N19">SUM(B20:B22)</f>
        <v>5077</v>
      </c>
      <c r="C19" s="32">
        <f t="shared" si="1"/>
        <v>0</v>
      </c>
      <c r="D19" s="32">
        <f t="shared" si="1"/>
        <v>2077</v>
      </c>
      <c r="E19" s="32">
        <f t="shared" si="1"/>
        <v>2700</v>
      </c>
      <c r="F19" s="32">
        <f t="shared" si="1"/>
        <v>300</v>
      </c>
      <c r="G19" s="33">
        <f t="shared" si="1"/>
        <v>0</v>
      </c>
      <c r="H19" s="35">
        <f t="shared" si="1"/>
        <v>0</v>
      </c>
      <c r="I19" s="13">
        <f t="shared" si="1"/>
        <v>4799</v>
      </c>
      <c r="J19" s="32">
        <f t="shared" si="1"/>
        <v>0</v>
      </c>
      <c r="K19" s="32">
        <f t="shared" si="1"/>
        <v>2099</v>
      </c>
      <c r="L19" s="32">
        <f t="shared" si="1"/>
        <v>2700</v>
      </c>
      <c r="M19" s="32">
        <f t="shared" si="1"/>
        <v>0</v>
      </c>
      <c r="N19" s="32">
        <f t="shared" si="1"/>
        <v>0</v>
      </c>
      <c r="O19" s="48">
        <f>IF(D19=0,,(K19/D19)*100)</f>
        <v>101.05922002888781</v>
      </c>
      <c r="P19" s="49">
        <f>SUM(P20:P22)</f>
        <v>550</v>
      </c>
    </row>
    <row r="20" spans="1:16" ht="18.75" customHeight="1">
      <c r="A20" s="56" t="s">
        <v>18</v>
      </c>
      <c r="B20" s="40">
        <v>1177</v>
      </c>
      <c r="C20" s="6"/>
      <c r="D20" s="6">
        <v>577</v>
      </c>
      <c r="E20" s="6">
        <v>300</v>
      </c>
      <c r="F20" s="6">
        <v>300</v>
      </c>
      <c r="G20" s="6"/>
      <c r="H20" s="15"/>
      <c r="I20" s="40">
        <f>J20+K20+L20</f>
        <v>899</v>
      </c>
      <c r="J20" s="6"/>
      <c r="K20" s="6">
        <v>599</v>
      </c>
      <c r="L20" s="6">
        <v>300</v>
      </c>
      <c r="M20" s="6"/>
      <c r="N20" s="6"/>
      <c r="O20" s="48">
        <f aca="true" t="shared" si="2" ref="O20:O33">IF(D20=0,,(K20/D20)*100)</f>
        <v>103.81282495667243</v>
      </c>
      <c r="P20" s="16">
        <v>50</v>
      </c>
    </row>
    <row r="21" spans="1:16" ht="18.75" customHeight="1">
      <c r="A21" s="56" t="s">
        <v>19</v>
      </c>
      <c r="B21" s="40">
        <v>2100</v>
      </c>
      <c r="C21" s="6"/>
      <c r="D21" s="6"/>
      <c r="E21" s="6">
        <v>2100</v>
      </c>
      <c r="F21" s="6"/>
      <c r="G21" s="6"/>
      <c r="H21" s="15"/>
      <c r="I21" s="40">
        <f aca="true" t="shared" si="3" ref="I21:I33">J21+K21+L21</f>
        <v>2100</v>
      </c>
      <c r="J21" s="6"/>
      <c r="K21" s="6"/>
      <c r="L21" s="6">
        <v>2100</v>
      </c>
      <c r="M21" s="6"/>
      <c r="N21" s="6"/>
      <c r="O21" s="48">
        <f t="shared" si="2"/>
        <v>0</v>
      </c>
      <c r="P21" s="16">
        <v>100</v>
      </c>
    </row>
    <row r="22" spans="1:16" ht="18.75" customHeight="1">
      <c r="A22" s="56" t="s">
        <v>20</v>
      </c>
      <c r="B22" s="40">
        <v>1800</v>
      </c>
      <c r="C22" s="6"/>
      <c r="D22" s="6">
        <v>1500</v>
      </c>
      <c r="E22" s="6">
        <v>300</v>
      </c>
      <c r="F22" s="6"/>
      <c r="G22" s="6"/>
      <c r="H22" s="15"/>
      <c r="I22" s="40">
        <f t="shared" si="3"/>
        <v>1800</v>
      </c>
      <c r="J22" s="6"/>
      <c r="K22" s="6">
        <v>1500</v>
      </c>
      <c r="L22" s="6">
        <v>300</v>
      </c>
      <c r="M22" s="6"/>
      <c r="N22" s="6"/>
      <c r="O22" s="48">
        <f t="shared" si="2"/>
        <v>100</v>
      </c>
      <c r="P22" s="16">
        <v>400</v>
      </c>
    </row>
    <row r="23" spans="1:16" ht="18.75" customHeight="1">
      <c r="A23" s="55" t="s">
        <v>21</v>
      </c>
      <c r="B23" s="13">
        <f>SUM(B24:B25)</f>
        <v>1550</v>
      </c>
      <c r="C23" s="32">
        <f aca="true" t="shared" si="4" ref="C23:N23">SUM(C24:C25)</f>
        <v>0</v>
      </c>
      <c r="D23" s="32">
        <f t="shared" si="4"/>
        <v>1450</v>
      </c>
      <c r="E23" s="32">
        <f t="shared" si="4"/>
        <v>20</v>
      </c>
      <c r="F23" s="32">
        <f t="shared" si="4"/>
        <v>100</v>
      </c>
      <c r="G23" s="33">
        <f t="shared" si="4"/>
        <v>0</v>
      </c>
      <c r="H23" s="35">
        <f t="shared" si="4"/>
        <v>0</v>
      </c>
      <c r="I23" s="40">
        <f t="shared" si="3"/>
        <v>1400</v>
      </c>
      <c r="J23" s="32">
        <f t="shared" si="4"/>
        <v>0</v>
      </c>
      <c r="K23" s="32">
        <f t="shared" si="4"/>
        <v>1400</v>
      </c>
      <c r="L23" s="32">
        <f t="shared" si="4"/>
        <v>0</v>
      </c>
      <c r="M23" s="32">
        <f t="shared" si="4"/>
        <v>0</v>
      </c>
      <c r="N23" s="32">
        <f t="shared" si="4"/>
        <v>0</v>
      </c>
      <c r="O23" s="48">
        <f t="shared" si="2"/>
        <v>96.55172413793103</v>
      </c>
      <c r="P23" s="49">
        <v>470</v>
      </c>
    </row>
    <row r="24" spans="1:16" ht="18.75" customHeight="1">
      <c r="A24" s="56" t="s">
        <v>22</v>
      </c>
      <c r="B24" s="40">
        <v>350</v>
      </c>
      <c r="C24" s="6"/>
      <c r="D24" s="6">
        <v>250</v>
      </c>
      <c r="E24" s="6"/>
      <c r="F24" s="6">
        <v>100</v>
      </c>
      <c r="G24" s="6"/>
      <c r="H24" s="15"/>
      <c r="I24" s="40">
        <f t="shared" si="3"/>
        <v>250</v>
      </c>
      <c r="J24" s="6"/>
      <c r="K24" s="6">
        <v>250</v>
      </c>
      <c r="L24" s="6"/>
      <c r="M24" s="6"/>
      <c r="N24" s="6"/>
      <c r="O24" s="48">
        <f t="shared" si="2"/>
        <v>100</v>
      </c>
      <c r="P24" s="16">
        <v>50</v>
      </c>
    </row>
    <row r="25" spans="1:16" ht="18.75" customHeight="1">
      <c r="A25" s="56" t="s">
        <v>23</v>
      </c>
      <c r="B25" s="40">
        <v>1200</v>
      </c>
      <c r="C25" s="6"/>
      <c r="D25" s="6">
        <v>1200</v>
      </c>
      <c r="E25" s="6">
        <v>20</v>
      </c>
      <c r="F25" s="6"/>
      <c r="G25" s="6"/>
      <c r="H25" s="15"/>
      <c r="I25" s="40">
        <f t="shared" si="3"/>
        <v>1150</v>
      </c>
      <c r="J25" s="6"/>
      <c r="K25" s="6">
        <v>1150</v>
      </c>
      <c r="L25" s="6"/>
      <c r="M25" s="6"/>
      <c r="N25" s="6"/>
      <c r="O25" s="48">
        <f t="shared" si="2"/>
        <v>95.83333333333334</v>
      </c>
      <c r="P25" s="16">
        <v>420</v>
      </c>
    </row>
    <row r="26" spans="1:16" ht="18.75" customHeight="1">
      <c r="A26" s="55" t="s">
        <v>24</v>
      </c>
      <c r="B26" s="40">
        <v>100</v>
      </c>
      <c r="C26" s="5"/>
      <c r="D26" s="6"/>
      <c r="E26" s="6"/>
      <c r="F26" s="6"/>
      <c r="G26" s="6"/>
      <c r="H26" s="20"/>
      <c r="I26" s="40">
        <f t="shared" si="3"/>
        <v>0</v>
      </c>
      <c r="J26" s="5"/>
      <c r="K26" s="6"/>
      <c r="L26" s="6"/>
      <c r="M26" s="6"/>
      <c r="N26" s="6"/>
      <c r="O26" s="48">
        <f t="shared" si="2"/>
        <v>0</v>
      </c>
      <c r="P26" s="21">
        <v>700</v>
      </c>
    </row>
    <row r="27" spans="1:16" ht="18.75" customHeight="1">
      <c r="A27" s="58" t="s">
        <v>25</v>
      </c>
      <c r="B27" s="40"/>
      <c r="C27" s="5"/>
      <c r="D27" s="6"/>
      <c r="E27" s="6"/>
      <c r="F27" s="6">
        <v>100</v>
      </c>
      <c r="G27" s="6"/>
      <c r="H27" s="20"/>
      <c r="I27" s="40">
        <f t="shared" si="3"/>
        <v>0</v>
      </c>
      <c r="J27" s="5"/>
      <c r="K27" s="6"/>
      <c r="L27" s="6"/>
      <c r="M27" s="6"/>
      <c r="N27" s="6"/>
      <c r="O27" s="48">
        <f t="shared" si="2"/>
        <v>0</v>
      </c>
      <c r="P27" s="21">
        <v>100</v>
      </c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>
        <f t="shared" si="3"/>
        <v>0</v>
      </c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v>126</v>
      </c>
      <c r="C29" s="5"/>
      <c r="D29" s="5">
        <v>126</v>
      </c>
      <c r="E29" s="5"/>
      <c r="F29" s="5"/>
      <c r="G29" s="5"/>
      <c r="H29" s="20"/>
      <c r="I29" s="40">
        <f t="shared" si="3"/>
        <v>139</v>
      </c>
      <c r="J29" s="5"/>
      <c r="K29" s="6">
        <v>139</v>
      </c>
      <c r="L29" s="6"/>
      <c r="M29" s="6"/>
      <c r="N29" s="6"/>
      <c r="O29" s="48">
        <f t="shared" si="2"/>
        <v>110.31746031746033</v>
      </c>
      <c r="P29" s="21"/>
    </row>
    <row r="30" spans="1:16" ht="18.75" customHeight="1">
      <c r="A30" s="98" t="s">
        <v>54</v>
      </c>
      <c r="B30" s="99">
        <v>862</v>
      </c>
      <c r="C30" s="94"/>
      <c r="D30" s="94">
        <v>862</v>
      </c>
      <c r="E30" s="94"/>
      <c r="F30" s="94"/>
      <c r="G30" s="94"/>
      <c r="H30" s="100"/>
      <c r="I30" s="40">
        <f t="shared" si="3"/>
        <v>862</v>
      </c>
      <c r="J30" s="94"/>
      <c r="K30" s="101">
        <v>862</v>
      </c>
      <c r="L30" s="102"/>
      <c r="M30" s="102"/>
      <c r="N30" s="102"/>
      <c r="O30" s="48">
        <f t="shared" si="2"/>
        <v>100</v>
      </c>
      <c r="P30" s="103"/>
    </row>
    <row r="31" spans="1:16" ht="18.75" customHeight="1">
      <c r="A31" s="98" t="s">
        <v>55</v>
      </c>
      <c r="B31" s="99"/>
      <c r="C31" s="94"/>
      <c r="D31" s="94"/>
      <c r="E31" s="94"/>
      <c r="F31" s="94"/>
      <c r="G31" s="94"/>
      <c r="H31" s="100"/>
      <c r="I31" s="40">
        <v>800</v>
      </c>
      <c r="J31" s="94"/>
      <c r="K31" s="101"/>
      <c r="L31" s="102"/>
      <c r="M31" s="102"/>
      <c r="N31" s="102">
        <v>800</v>
      </c>
      <c r="O31" s="48">
        <f t="shared" si="2"/>
        <v>0</v>
      </c>
      <c r="P31" s="103"/>
    </row>
    <row r="32" spans="1:16" ht="18.75" customHeight="1" hidden="1">
      <c r="A32" s="98" t="s">
        <v>56</v>
      </c>
      <c r="B32" s="99"/>
      <c r="C32" s="94"/>
      <c r="D32" s="94"/>
      <c r="E32" s="94"/>
      <c r="F32" s="94"/>
      <c r="G32" s="94"/>
      <c r="H32" s="100"/>
      <c r="I32" s="40">
        <f t="shared" si="3"/>
        <v>0</v>
      </c>
      <c r="J32" s="94"/>
      <c r="K32" s="101"/>
      <c r="L32" s="102"/>
      <c r="M32" s="102"/>
      <c r="N32" s="102"/>
      <c r="O32" s="48">
        <f t="shared" si="2"/>
        <v>0</v>
      </c>
      <c r="P32" s="103"/>
    </row>
    <row r="33" spans="1:16" ht="18.75" customHeight="1" thickBot="1">
      <c r="A33" s="59" t="s">
        <v>28</v>
      </c>
      <c r="B33" s="93"/>
      <c r="C33" s="94"/>
      <c r="D33" s="94"/>
      <c r="E33" s="94"/>
      <c r="F33" s="94"/>
      <c r="G33" s="94"/>
      <c r="H33" s="24"/>
      <c r="I33" s="40">
        <f t="shared" si="3"/>
        <v>0</v>
      </c>
      <c r="J33" s="22"/>
      <c r="K33" s="22"/>
      <c r="L33" s="23"/>
      <c r="M33" s="23"/>
      <c r="N33" s="23"/>
      <c r="O33" s="48">
        <f t="shared" si="2"/>
        <v>0</v>
      </c>
      <c r="P33" s="25"/>
    </row>
    <row r="34" spans="1:16" ht="18.75" customHeight="1" thickBot="1" thickTop="1">
      <c r="A34" s="59" t="s">
        <v>52</v>
      </c>
      <c r="B34" s="95">
        <f>SUM(B9-B18)</f>
        <v>0</v>
      </c>
      <c r="C34" s="96" t="s">
        <v>7</v>
      </c>
      <c r="D34" s="96" t="s">
        <v>7</v>
      </c>
      <c r="E34" s="97" t="s">
        <v>7</v>
      </c>
      <c r="F34" s="97" t="s">
        <v>7</v>
      </c>
      <c r="G34" s="46" t="s">
        <v>7</v>
      </c>
      <c r="H34" s="45">
        <f>SUM(H9-H18)</f>
        <v>0</v>
      </c>
      <c r="I34" s="42">
        <f>SUM(I9-I18)</f>
        <v>0</v>
      </c>
      <c r="J34" s="43" t="s">
        <v>7</v>
      </c>
      <c r="K34" s="43" t="s">
        <v>7</v>
      </c>
      <c r="L34" s="44" t="s">
        <v>7</v>
      </c>
      <c r="M34" s="44" t="s">
        <v>7</v>
      </c>
      <c r="N34" s="44" t="s">
        <v>7</v>
      </c>
      <c r="O34" s="46" t="s">
        <v>7</v>
      </c>
      <c r="P34" s="47">
        <f>SUM(P9-P18)</f>
        <v>280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60" t="s">
        <v>30</v>
      </c>
      <c r="B41" s="60"/>
      <c r="C41" s="60"/>
      <c r="D41" s="60"/>
      <c r="E41" s="60"/>
      <c r="F41" s="6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1" t="s">
        <v>36</v>
      </c>
      <c r="B42" s="61"/>
      <c r="C42" s="61"/>
      <c r="D42" s="61"/>
      <c r="E42" s="61"/>
      <c r="F42" s="61"/>
      <c r="G42" s="1"/>
      <c r="H42" s="1"/>
      <c r="K42" s="1"/>
      <c r="L42" s="1"/>
      <c r="M42" s="1"/>
      <c r="N42" s="1"/>
      <c r="O42" s="1"/>
    </row>
    <row r="43" spans="1:8" ht="12.75">
      <c r="A43" s="61" t="s">
        <v>31</v>
      </c>
      <c r="B43" s="61"/>
      <c r="C43" s="61"/>
      <c r="D43" s="61"/>
      <c r="E43" s="61"/>
      <c r="F43" s="6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24" sqref="T2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1" width="11.25390625" style="0" customWidth="1"/>
    <col min="12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51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35</v>
      </c>
    </row>
    <row r="5" spans="1:16" ht="14.25" customHeight="1" thickTop="1">
      <c r="A5" s="4"/>
      <c r="B5" s="133" t="s">
        <v>61</v>
      </c>
      <c r="C5" s="134"/>
      <c r="D5" s="134"/>
      <c r="E5" s="134"/>
      <c r="F5" s="134"/>
      <c r="G5" s="134"/>
      <c r="H5" s="135"/>
      <c r="I5" s="136" t="s">
        <v>64</v>
      </c>
      <c r="J5" s="137"/>
      <c r="K5" s="137"/>
      <c r="L5" s="137"/>
      <c r="M5" s="137"/>
      <c r="N5" s="137"/>
      <c r="O5" s="137"/>
      <c r="P5" s="138"/>
    </row>
    <row r="6" spans="1:16" ht="23.25" customHeight="1">
      <c r="A6" s="139" t="s">
        <v>0</v>
      </c>
      <c r="B6" s="128" t="s">
        <v>32</v>
      </c>
      <c r="C6" s="118" t="s">
        <v>1</v>
      </c>
      <c r="D6" s="118" t="s">
        <v>2</v>
      </c>
      <c r="E6" s="118" t="s">
        <v>3</v>
      </c>
      <c r="F6" s="118" t="s">
        <v>4</v>
      </c>
      <c r="G6" s="141" t="s">
        <v>5</v>
      </c>
      <c r="H6" s="125" t="s">
        <v>33</v>
      </c>
      <c r="I6" s="128" t="s">
        <v>34</v>
      </c>
      <c r="J6" s="118" t="s">
        <v>1</v>
      </c>
      <c r="K6" s="118" t="s">
        <v>2</v>
      </c>
      <c r="L6" s="118" t="s">
        <v>3</v>
      </c>
      <c r="M6" s="118" t="s">
        <v>4</v>
      </c>
      <c r="N6" s="118" t="s">
        <v>5</v>
      </c>
      <c r="O6" s="121" t="s">
        <v>69</v>
      </c>
      <c r="P6" s="123" t="s">
        <v>33</v>
      </c>
    </row>
    <row r="7" spans="1:16" ht="18.75" customHeight="1">
      <c r="A7" s="139"/>
      <c r="B7" s="128"/>
      <c r="C7" s="130"/>
      <c r="D7" s="130"/>
      <c r="E7" s="119"/>
      <c r="F7" s="119"/>
      <c r="G7" s="142"/>
      <c r="H7" s="126"/>
      <c r="I7" s="128"/>
      <c r="J7" s="130"/>
      <c r="K7" s="130"/>
      <c r="L7" s="119"/>
      <c r="M7" s="119"/>
      <c r="N7" s="119"/>
      <c r="O7" s="121"/>
      <c r="P7" s="123"/>
    </row>
    <row r="8" spans="1:16" ht="17.25" customHeight="1">
      <c r="A8" s="140"/>
      <c r="B8" s="129"/>
      <c r="C8" s="131"/>
      <c r="D8" s="131"/>
      <c r="E8" s="120"/>
      <c r="F8" s="120"/>
      <c r="G8" s="143"/>
      <c r="H8" s="127"/>
      <c r="I8" s="129"/>
      <c r="J8" s="131"/>
      <c r="K8" s="131"/>
      <c r="L8" s="120"/>
      <c r="M8" s="120"/>
      <c r="N8" s="120"/>
      <c r="O8" s="122"/>
      <c r="P8" s="124"/>
    </row>
    <row r="9" spans="1:16" ht="18.75" customHeight="1">
      <c r="A9" s="53" t="s">
        <v>6</v>
      </c>
      <c r="B9" s="63">
        <f>SUM(B10:B14)</f>
        <v>517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0</v>
      </c>
      <c r="I9" s="26">
        <f>SUM(I10:I14)</f>
        <v>574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0</v>
      </c>
    </row>
    <row r="10" spans="1:16" ht="18.75" customHeight="1">
      <c r="A10" s="54" t="s">
        <v>8</v>
      </c>
      <c r="B10" s="62"/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/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197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220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/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/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>
        <v>100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320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0</v>
      </c>
      <c r="I14" s="13">
        <f>SUM(I15:I17)</f>
        <v>254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0</v>
      </c>
    </row>
    <row r="15" spans="1:16" ht="18.75" customHeight="1">
      <c r="A15" s="56" t="s">
        <v>13</v>
      </c>
      <c r="B15" s="14">
        <v>170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104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8.75" customHeight="1">
      <c r="A16" s="56" t="s">
        <v>14</v>
      </c>
      <c r="B16" s="14">
        <v>150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150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/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/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/>
    </row>
    <row r="18" spans="1:16" ht="18.75" customHeight="1" thickTop="1">
      <c r="A18" s="53" t="s">
        <v>16</v>
      </c>
      <c r="B18" s="32">
        <f aca="true" t="shared" si="0" ref="B18:N18">SUM(B19+B23+B26+B27+B28+B29+B30+B31+B32+B33)</f>
        <v>517</v>
      </c>
      <c r="C18" s="32">
        <f t="shared" si="0"/>
        <v>0</v>
      </c>
      <c r="D18" s="32">
        <f t="shared" si="0"/>
        <v>197</v>
      </c>
      <c r="E18" s="32">
        <f t="shared" si="0"/>
        <v>320</v>
      </c>
      <c r="F18" s="32">
        <f t="shared" si="0"/>
        <v>0</v>
      </c>
      <c r="G18" s="33">
        <f t="shared" si="0"/>
        <v>0</v>
      </c>
      <c r="H18" s="104">
        <f t="shared" si="0"/>
        <v>0</v>
      </c>
      <c r="I18" s="13">
        <f t="shared" si="0"/>
        <v>574</v>
      </c>
      <c r="J18" s="13">
        <f t="shared" si="0"/>
        <v>0</v>
      </c>
      <c r="K18" s="13">
        <f t="shared" si="0"/>
        <v>220</v>
      </c>
      <c r="L18" s="13">
        <f t="shared" si="0"/>
        <v>254</v>
      </c>
      <c r="M18" s="13">
        <f t="shared" si="0"/>
        <v>0</v>
      </c>
      <c r="N18" s="13">
        <f t="shared" si="0"/>
        <v>100</v>
      </c>
      <c r="O18" s="48">
        <f>IF(D18=0,,(K18/D18)*100)</f>
        <v>111.6751269035533</v>
      </c>
      <c r="P18" s="105"/>
    </row>
    <row r="19" spans="1:16" ht="18.75" customHeight="1">
      <c r="A19" s="55" t="s">
        <v>17</v>
      </c>
      <c r="B19" s="13">
        <f aca="true" t="shared" si="1" ref="B19:N19">SUM(B20:B22)</f>
        <v>417</v>
      </c>
      <c r="C19" s="32">
        <f t="shared" si="1"/>
        <v>0</v>
      </c>
      <c r="D19" s="32">
        <f t="shared" si="1"/>
        <v>117</v>
      </c>
      <c r="E19" s="32">
        <f t="shared" si="1"/>
        <v>300</v>
      </c>
      <c r="F19" s="32">
        <f t="shared" si="1"/>
        <v>0</v>
      </c>
      <c r="G19" s="33">
        <f t="shared" si="1"/>
        <v>0</v>
      </c>
      <c r="H19" s="35">
        <f t="shared" si="1"/>
        <v>0</v>
      </c>
      <c r="I19" s="13">
        <f t="shared" si="1"/>
        <v>374</v>
      </c>
      <c r="J19" s="32">
        <f t="shared" si="1"/>
        <v>0</v>
      </c>
      <c r="K19" s="32">
        <f t="shared" si="1"/>
        <v>140</v>
      </c>
      <c r="L19" s="32">
        <f t="shared" si="1"/>
        <v>234</v>
      </c>
      <c r="M19" s="32">
        <f t="shared" si="1"/>
        <v>0</v>
      </c>
      <c r="N19" s="32">
        <f t="shared" si="1"/>
        <v>0</v>
      </c>
      <c r="O19" s="48">
        <f>IF(D19=0,,(K19/D19)*100)</f>
        <v>119.65811965811966</v>
      </c>
      <c r="P19" s="49">
        <f>SUM(P20:P22)</f>
        <v>0</v>
      </c>
    </row>
    <row r="20" spans="1:16" ht="18.75" customHeight="1">
      <c r="A20" s="56" t="s">
        <v>18</v>
      </c>
      <c r="B20" s="40">
        <v>187</v>
      </c>
      <c r="C20" s="6"/>
      <c r="D20" s="6">
        <v>57</v>
      </c>
      <c r="E20" s="6">
        <v>130</v>
      </c>
      <c r="F20" s="6"/>
      <c r="G20" s="6"/>
      <c r="H20" s="15"/>
      <c r="I20" s="40">
        <v>144</v>
      </c>
      <c r="J20" s="6"/>
      <c r="K20" s="6">
        <v>80</v>
      </c>
      <c r="L20" s="6">
        <v>64</v>
      </c>
      <c r="M20" s="6"/>
      <c r="N20" s="6"/>
      <c r="O20" s="48">
        <f aca="true" t="shared" si="2" ref="O20:O33">IF(D20=0,,(K20/D20)*100)</f>
        <v>140.35087719298244</v>
      </c>
      <c r="P20" s="16"/>
    </row>
    <row r="21" spans="1:16" ht="18.75" customHeight="1">
      <c r="A21" s="56" t="s">
        <v>19</v>
      </c>
      <c r="B21" s="40">
        <v>150</v>
      </c>
      <c r="C21" s="6"/>
      <c r="D21" s="6"/>
      <c r="E21" s="6">
        <v>150</v>
      </c>
      <c r="F21" s="6"/>
      <c r="G21" s="6"/>
      <c r="H21" s="15"/>
      <c r="I21" s="40">
        <v>150</v>
      </c>
      <c r="J21" s="6"/>
      <c r="K21" s="6"/>
      <c r="L21" s="6">
        <v>150</v>
      </c>
      <c r="M21" s="6"/>
      <c r="N21" s="6"/>
      <c r="O21" s="48">
        <f t="shared" si="2"/>
        <v>0</v>
      </c>
      <c r="P21" s="16"/>
    </row>
    <row r="22" spans="1:16" ht="18.75" customHeight="1">
      <c r="A22" s="56" t="s">
        <v>20</v>
      </c>
      <c r="B22" s="40">
        <v>80</v>
      </c>
      <c r="C22" s="6"/>
      <c r="D22" s="6">
        <v>60</v>
      </c>
      <c r="E22" s="6">
        <v>20</v>
      </c>
      <c r="F22" s="6"/>
      <c r="G22" s="6"/>
      <c r="H22" s="15"/>
      <c r="I22" s="40">
        <v>80</v>
      </c>
      <c r="J22" s="6"/>
      <c r="K22" s="6">
        <v>60</v>
      </c>
      <c r="L22" s="6">
        <v>20</v>
      </c>
      <c r="M22" s="6"/>
      <c r="N22" s="6"/>
      <c r="O22" s="48">
        <f t="shared" si="2"/>
        <v>100</v>
      </c>
      <c r="P22" s="16"/>
    </row>
    <row r="23" spans="1:16" ht="18.75" customHeight="1">
      <c r="A23" s="55" t="s">
        <v>21</v>
      </c>
      <c r="B23" s="13">
        <f>SUM(B24:B25)</f>
        <v>100</v>
      </c>
      <c r="C23" s="32">
        <f aca="true" t="shared" si="3" ref="C23:N23">SUM(C24:C25)</f>
        <v>0</v>
      </c>
      <c r="D23" s="32">
        <f t="shared" si="3"/>
        <v>80</v>
      </c>
      <c r="E23" s="32">
        <f t="shared" si="3"/>
        <v>20</v>
      </c>
      <c r="F23" s="32">
        <f t="shared" si="3"/>
        <v>0</v>
      </c>
      <c r="G23" s="33">
        <f t="shared" si="3"/>
        <v>0</v>
      </c>
      <c r="H23" s="35">
        <f t="shared" si="3"/>
        <v>0</v>
      </c>
      <c r="I23" s="13">
        <f t="shared" si="3"/>
        <v>100</v>
      </c>
      <c r="J23" s="32">
        <f t="shared" si="3"/>
        <v>0</v>
      </c>
      <c r="K23" s="32">
        <f t="shared" si="3"/>
        <v>80</v>
      </c>
      <c r="L23" s="32">
        <f t="shared" si="3"/>
        <v>20</v>
      </c>
      <c r="M23" s="32">
        <f t="shared" si="3"/>
        <v>0</v>
      </c>
      <c r="N23" s="32">
        <f t="shared" si="3"/>
        <v>0</v>
      </c>
      <c r="O23" s="48">
        <f t="shared" si="2"/>
        <v>100</v>
      </c>
      <c r="P23" s="49"/>
    </row>
    <row r="24" spans="1:16" ht="18.75" customHeight="1">
      <c r="A24" s="56" t="s">
        <v>22</v>
      </c>
      <c r="B24" s="40">
        <v>20</v>
      </c>
      <c r="C24" s="6"/>
      <c r="D24" s="6">
        <v>20</v>
      </c>
      <c r="E24" s="6"/>
      <c r="F24" s="6"/>
      <c r="G24" s="6"/>
      <c r="H24" s="15"/>
      <c r="I24" s="40">
        <v>20</v>
      </c>
      <c r="J24" s="6"/>
      <c r="K24" s="6">
        <v>20</v>
      </c>
      <c r="L24" s="6"/>
      <c r="M24" s="6"/>
      <c r="N24" s="6"/>
      <c r="O24" s="48">
        <f t="shared" si="2"/>
        <v>100</v>
      </c>
      <c r="P24" s="16"/>
    </row>
    <row r="25" spans="1:16" ht="18.75" customHeight="1">
      <c r="A25" s="56" t="s">
        <v>23</v>
      </c>
      <c r="B25" s="40">
        <v>80</v>
      </c>
      <c r="C25" s="6"/>
      <c r="D25" s="6">
        <v>60</v>
      </c>
      <c r="E25" s="6">
        <v>20</v>
      </c>
      <c r="F25" s="6"/>
      <c r="G25" s="6"/>
      <c r="H25" s="15"/>
      <c r="I25" s="40">
        <v>80</v>
      </c>
      <c r="J25" s="6"/>
      <c r="K25" s="6">
        <v>60</v>
      </c>
      <c r="L25" s="6">
        <v>20</v>
      </c>
      <c r="M25" s="6"/>
      <c r="N25" s="6"/>
      <c r="O25" s="48">
        <f t="shared" si="2"/>
        <v>100</v>
      </c>
      <c r="P25" s="16"/>
    </row>
    <row r="26" spans="1:16" ht="18.75" customHeight="1">
      <c r="A26" s="55" t="s">
        <v>24</v>
      </c>
      <c r="B26" s="40"/>
      <c r="C26" s="5"/>
      <c r="D26" s="6"/>
      <c r="E26" s="6"/>
      <c r="F26" s="6"/>
      <c r="G26" s="6"/>
      <c r="H26" s="20"/>
      <c r="I26" s="40"/>
      <c r="J26" s="5"/>
      <c r="K26" s="6"/>
      <c r="L26" s="6"/>
      <c r="M26" s="6"/>
      <c r="N26" s="6"/>
      <c r="O26" s="48">
        <f t="shared" si="2"/>
        <v>0</v>
      </c>
      <c r="P26" s="21"/>
    </row>
    <row r="27" spans="1:16" ht="18.75" customHeight="1">
      <c r="A27" s="58" t="s">
        <v>25</v>
      </c>
      <c r="B27" s="40"/>
      <c r="C27" s="5"/>
      <c r="D27" s="6"/>
      <c r="E27" s="6"/>
      <c r="F27" s="6"/>
      <c r="G27" s="6"/>
      <c r="H27" s="20"/>
      <c r="I27" s="40"/>
      <c r="J27" s="5"/>
      <c r="K27" s="6"/>
      <c r="L27" s="6"/>
      <c r="M27" s="6"/>
      <c r="N27" s="6"/>
      <c r="O27" s="48">
        <f t="shared" si="2"/>
        <v>0</v>
      </c>
      <c r="P27" s="21"/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/>
      <c r="C29" s="5"/>
      <c r="D29" s="5"/>
      <c r="E29" s="5"/>
      <c r="F29" s="5"/>
      <c r="G29" s="5"/>
      <c r="H29" s="20"/>
      <c r="I29" s="40"/>
      <c r="J29" s="5"/>
      <c r="K29" s="6"/>
      <c r="L29" s="6"/>
      <c r="M29" s="6"/>
      <c r="N29" s="6"/>
      <c r="O29" s="48">
        <f t="shared" si="2"/>
        <v>0</v>
      </c>
      <c r="P29" s="21"/>
    </row>
    <row r="30" spans="1:16" ht="18.75" customHeight="1">
      <c r="A30" s="98" t="s">
        <v>54</v>
      </c>
      <c r="B30" s="99"/>
      <c r="C30" s="94"/>
      <c r="D30" s="94"/>
      <c r="E30" s="94"/>
      <c r="F30" s="94"/>
      <c r="G30" s="94"/>
      <c r="H30" s="100"/>
      <c r="I30" s="99"/>
      <c r="J30" s="94"/>
      <c r="K30" s="101"/>
      <c r="L30" s="102"/>
      <c r="M30" s="102"/>
      <c r="N30" s="102"/>
      <c r="O30" s="48">
        <f t="shared" si="2"/>
        <v>0</v>
      </c>
      <c r="P30" s="103"/>
    </row>
    <row r="31" spans="1:16" ht="18.75" customHeight="1">
      <c r="A31" s="98" t="s">
        <v>55</v>
      </c>
      <c r="B31" s="99"/>
      <c r="C31" s="94"/>
      <c r="D31" s="94"/>
      <c r="E31" s="94"/>
      <c r="F31" s="94"/>
      <c r="G31" s="94"/>
      <c r="H31" s="100"/>
      <c r="I31" s="99">
        <v>100</v>
      </c>
      <c r="J31" s="94"/>
      <c r="K31" s="101"/>
      <c r="L31" s="102"/>
      <c r="M31" s="102"/>
      <c r="N31" s="102">
        <v>100</v>
      </c>
      <c r="O31" s="48">
        <f t="shared" si="2"/>
        <v>0</v>
      </c>
      <c r="P31" s="103"/>
    </row>
    <row r="32" spans="1:16" ht="18.75" customHeight="1" hidden="1">
      <c r="A32" s="98" t="s">
        <v>56</v>
      </c>
      <c r="B32" s="99"/>
      <c r="C32" s="94"/>
      <c r="D32" s="94"/>
      <c r="E32" s="94"/>
      <c r="F32" s="94"/>
      <c r="G32" s="94"/>
      <c r="H32" s="100"/>
      <c r="I32" s="99"/>
      <c r="J32" s="94"/>
      <c r="K32" s="101"/>
      <c r="L32" s="102"/>
      <c r="M32" s="102"/>
      <c r="N32" s="102"/>
      <c r="O32" s="48">
        <f t="shared" si="2"/>
        <v>0</v>
      </c>
      <c r="P32" s="103"/>
    </row>
    <row r="33" spans="1:16" ht="18.75" customHeight="1" thickBot="1">
      <c r="A33" s="59" t="s">
        <v>28</v>
      </c>
      <c r="B33" s="93"/>
      <c r="C33" s="94"/>
      <c r="D33" s="94"/>
      <c r="E33" s="94"/>
      <c r="F33" s="94"/>
      <c r="G33" s="94"/>
      <c r="H33" s="24"/>
      <c r="I33" s="41"/>
      <c r="J33" s="22"/>
      <c r="K33" s="22"/>
      <c r="L33" s="23"/>
      <c r="M33" s="23"/>
      <c r="N33" s="23"/>
      <c r="O33" s="48">
        <f t="shared" si="2"/>
        <v>0</v>
      </c>
      <c r="P33" s="25"/>
    </row>
    <row r="34" spans="1:16" ht="18.75" customHeight="1" thickBot="1" thickTop="1">
      <c r="A34" s="59" t="s">
        <v>52</v>
      </c>
      <c r="B34" s="95">
        <f>SUM(B9-B18)</f>
        <v>0</v>
      </c>
      <c r="C34" s="96" t="s">
        <v>7</v>
      </c>
      <c r="D34" s="96" t="s">
        <v>7</v>
      </c>
      <c r="E34" s="97" t="s">
        <v>7</v>
      </c>
      <c r="F34" s="97" t="s">
        <v>7</v>
      </c>
      <c r="G34" s="46" t="s">
        <v>7</v>
      </c>
      <c r="H34" s="45">
        <f>SUM(H9-H18)</f>
        <v>0</v>
      </c>
      <c r="I34" s="42">
        <f>SUM(I9-I18)</f>
        <v>0</v>
      </c>
      <c r="J34" s="43" t="s">
        <v>7</v>
      </c>
      <c r="K34" s="43" t="s">
        <v>7</v>
      </c>
      <c r="L34" s="44" t="s">
        <v>7</v>
      </c>
      <c r="M34" s="44" t="s">
        <v>7</v>
      </c>
      <c r="N34" s="44" t="s">
        <v>7</v>
      </c>
      <c r="O34" s="46" t="s">
        <v>7</v>
      </c>
      <c r="P34" s="47">
        <f>SUM(P9-P18)</f>
        <v>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60" t="s">
        <v>30</v>
      </c>
      <c r="B41" s="60"/>
      <c r="C41" s="60"/>
      <c r="D41" s="60"/>
      <c r="E41" s="60"/>
      <c r="F41" s="6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1" t="s">
        <v>36</v>
      </c>
      <c r="B42" s="61"/>
      <c r="C42" s="61"/>
      <c r="D42" s="61"/>
      <c r="E42" s="61"/>
      <c r="F42" s="61"/>
      <c r="G42" s="1"/>
      <c r="H42" s="1"/>
      <c r="K42" s="1"/>
      <c r="L42" s="1"/>
      <c r="M42" s="1"/>
      <c r="N42" s="1"/>
      <c r="O42" s="1"/>
    </row>
    <row r="43" spans="1:8" ht="12.75">
      <c r="A43" s="61" t="s">
        <v>31</v>
      </c>
      <c r="B43" s="61"/>
      <c r="C43" s="61"/>
      <c r="D43" s="61"/>
      <c r="E43" s="61"/>
      <c r="F43" s="6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76"/>
  <sheetViews>
    <sheetView showGridLines="0" tabSelected="1" zoomScalePageLayoutView="0" workbookViewId="0" topLeftCell="A5">
      <selection activeCell="E46" sqref="E46"/>
    </sheetView>
  </sheetViews>
  <sheetFormatPr defaultColWidth="9.00390625" defaultRowHeight="12.75"/>
  <cols>
    <col min="1" max="1" width="17.375" style="0" customWidth="1"/>
    <col min="2" max="2" width="22.625" style="0" bestFit="1" customWidth="1"/>
    <col min="3" max="3" width="19.00390625" style="0" customWidth="1"/>
    <col min="4" max="4" width="22.625" style="0" bestFit="1" customWidth="1"/>
    <col min="5" max="5" width="16.25390625" style="0" customWidth="1"/>
    <col min="6" max="6" width="17.00390625" style="0" customWidth="1"/>
    <col min="7" max="8" width="16.2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44" t="s">
        <v>65</v>
      </c>
      <c r="B3" s="144"/>
      <c r="C3" s="144"/>
      <c r="D3" s="144"/>
      <c r="E3" s="144"/>
      <c r="F3" s="144"/>
      <c r="G3" s="144"/>
      <c r="H3" s="144"/>
    </row>
    <row r="4" spans="1:8" ht="15.75" customHeight="1">
      <c r="A4" s="145"/>
      <c r="B4" s="145"/>
      <c r="C4" s="145"/>
      <c r="D4" s="145"/>
      <c r="E4" s="145"/>
      <c r="F4" s="145"/>
      <c r="G4" s="145"/>
      <c r="H4" s="145"/>
    </row>
    <row r="5" spans="1:8" ht="15.75" customHeight="1">
      <c r="A5" s="92"/>
      <c r="B5" s="92"/>
      <c r="C5" s="92"/>
      <c r="D5" s="92"/>
      <c r="E5" s="92"/>
      <c r="F5" s="92"/>
      <c r="G5" s="92"/>
      <c r="H5" s="92"/>
    </row>
    <row r="6" spans="1:3" ht="15.75">
      <c r="A6" s="64" t="s">
        <v>82</v>
      </c>
      <c r="B6" s="113"/>
      <c r="C6" s="113"/>
    </row>
    <row r="7" ht="12" customHeight="1">
      <c r="D7" s="65"/>
    </row>
    <row r="8" ht="18" customHeight="1"/>
    <row r="9" spans="1:8" ht="11.25" customHeight="1" thickBot="1">
      <c r="A9" s="64"/>
      <c r="B9" s="64"/>
      <c r="C9" s="64"/>
      <c r="H9" s="65" t="s">
        <v>37</v>
      </c>
    </row>
    <row r="10" spans="1:8" ht="16.5" customHeight="1" thickTop="1">
      <c r="A10" s="150" t="s">
        <v>38</v>
      </c>
      <c r="B10" s="152" t="s">
        <v>40</v>
      </c>
      <c r="C10" s="153"/>
      <c r="D10" s="154"/>
      <c r="E10" s="155"/>
      <c r="F10" s="146" t="s">
        <v>62</v>
      </c>
      <c r="G10" s="146" t="s">
        <v>68</v>
      </c>
      <c r="H10" s="148" t="s">
        <v>57</v>
      </c>
    </row>
    <row r="11" spans="1:8" ht="12.75" customHeight="1" thickBot="1">
      <c r="A11" s="151"/>
      <c r="B11" s="68" t="s">
        <v>66</v>
      </c>
      <c r="C11" s="68" t="s">
        <v>67</v>
      </c>
      <c r="D11" s="69" t="s">
        <v>59</v>
      </c>
      <c r="E11" s="70" t="s">
        <v>41</v>
      </c>
      <c r="F11" s="147"/>
      <c r="G11" s="147"/>
      <c r="H11" s="149"/>
    </row>
    <row r="12" spans="1:8" ht="12" customHeight="1">
      <c r="A12" s="71"/>
      <c r="B12" s="72"/>
      <c r="C12" s="73"/>
      <c r="D12" s="74"/>
      <c r="E12" s="74" t="s">
        <v>42</v>
      </c>
      <c r="F12" s="75" t="s">
        <v>43</v>
      </c>
      <c r="G12" s="106" t="s">
        <v>44</v>
      </c>
      <c r="H12" s="76" t="s">
        <v>58</v>
      </c>
    </row>
    <row r="13" spans="1:8" ht="17.25" customHeight="1">
      <c r="A13" s="66" t="s">
        <v>39</v>
      </c>
      <c r="B13" s="114">
        <v>734929</v>
      </c>
      <c r="C13" s="77"/>
      <c r="D13" s="78"/>
      <c r="E13" s="78">
        <f>SUM(B13:D13)</f>
        <v>734929</v>
      </c>
      <c r="F13" s="79">
        <v>200000</v>
      </c>
      <c r="G13" s="107">
        <v>200000</v>
      </c>
      <c r="H13" s="80">
        <f>E13-(F13+G13)</f>
        <v>334929</v>
      </c>
    </row>
    <row r="14" spans="1:8" ht="17.25" customHeight="1">
      <c r="A14" s="66" t="s">
        <v>60</v>
      </c>
      <c r="B14" s="114">
        <v>156722.4</v>
      </c>
      <c r="C14" s="77"/>
      <c r="D14" s="78">
        <v>278000</v>
      </c>
      <c r="E14" s="78">
        <f>SUM(B14:D14)</f>
        <v>434722.4</v>
      </c>
      <c r="F14" s="79">
        <v>231268</v>
      </c>
      <c r="G14" s="107">
        <v>130000</v>
      </c>
      <c r="H14" s="80">
        <f>E14-(F14+G14)</f>
        <v>73454.40000000002</v>
      </c>
    </row>
    <row r="15" spans="1:8" ht="17.25" customHeight="1">
      <c r="A15" s="66" t="s">
        <v>45</v>
      </c>
      <c r="B15" s="114">
        <v>208822.26</v>
      </c>
      <c r="C15" s="116">
        <v>258675</v>
      </c>
      <c r="D15" s="78">
        <v>550000</v>
      </c>
      <c r="E15" s="78">
        <f>SUM(B15:D15)</f>
        <v>1017497.26</v>
      </c>
      <c r="F15" s="79">
        <v>550000</v>
      </c>
      <c r="G15" s="107">
        <v>400000</v>
      </c>
      <c r="H15" s="80">
        <f>E15-(F15+G15)</f>
        <v>67497.26000000001</v>
      </c>
    </row>
    <row r="16" spans="1:8" ht="17.25" customHeight="1" thickBot="1">
      <c r="A16" s="67" t="s">
        <v>46</v>
      </c>
      <c r="B16" s="115">
        <v>334148.79</v>
      </c>
      <c r="C16" s="81"/>
      <c r="D16" s="82">
        <v>640000</v>
      </c>
      <c r="E16" s="82">
        <f>SUM(B16:D16)</f>
        <v>974148.79</v>
      </c>
      <c r="F16" s="83">
        <v>400000</v>
      </c>
      <c r="G16" s="108">
        <v>400000</v>
      </c>
      <c r="H16" s="110">
        <f>E16-(F16+G16)</f>
        <v>174148.79000000004</v>
      </c>
    </row>
    <row r="17" spans="1:8" ht="17.25" customHeight="1" thickBot="1">
      <c r="A17" s="84" t="s">
        <v>47</v>
      </c>
      <c r="B17" s="117">
        <f>SUM(B13:B16)</f>
        <v>1434622.4500000002</v>
      </c>
      <c r="C17" s="85">
        <f>SUM(C13:C16)</f>
        <v>258675</v>
      </c>
      <c r="D17" s="85">
        <f>SUM(D13:D16)</f>
        <v>1468000</v>
      </c>
      <c r="E17" s="86">
        <f>SUM(B17:D17)</f>
        <v>3161297.45</v>
      </c>
      <c r="F17" s="87">
        <f>SUM(F13:F16)</f>
        <v>1381268</v>
      </c>
      <c r="G17" s="109">
        <f>SUM(G13:G16)</f>
        <v>1130000</v>
      </c>
      <c r="H17" s="111">
        <f>SUM(H13:H16)</f>
        <v>650029.4500000001</v>
      </c>
    </row>
    <row r="18" ht="17.25" customHeight="1" thickTop="1"/>
    <row r="19" ht="17.25" customHeight="1">
      <c r="A19" s="112"/>
    </row>
    <row r="20" spans="1:8" ht="15" customHeight="1">
      <c r="A20" t="s">
        <v>53</v>
      </c>
      <c r="E20" s="88"/>
      <c r="F20" s="3"/>
      <c r="G20" s="3"/>
      <c r="H20" s="3"/>
    </row>
    <row r="21" ht="9" customHeight="1">
      <c r="E21" s="89"/>
    </row>
    <row r="22" ht="15.75">
      <c r="A22" s="90" t="s">
        <v>48</v>
      </c>
    </row>
    <row r="24" spans="1:3" ht="12.75">
      <c r="A24" t="s">
        <v>70</v>
      </c>
      <c r="C24" t="s">
        <v>77</v>
      </c>
    </row>
    <row r="26" spans="1:7" ht="12.75">
      <c r="A26" t="s">
        <v>71</v>
      </c>
      <c r="C26" t="s">
        <v>78</v>
      </c>
      <c r="F26" s="3"/>
      <c r="G26" s="3"/>
    </row>
    <row r="27" spans="1:3" ht="12.75">
      <c r="A27" t="s">
        <v>72</v>
      </c>
      <c r="C27" t="s">
        <v>72</v>
      </c>
    </row>
    <row r="28" spans="1:3" ht="12.75">
      <c r="A28" t="s">
        <v>73</v>
      </c>
      <c r="C28" t="s">
        <v>79</v>
      </c>
    </row>
    <row r="29" ht="12.75">
      <c r="A29" t="s">
        <v>74</v>
      </c>
    </row>
    <row r="32" spans="1:3" ht="12.75">
      <c r="A32" t="s">
        <v>75</v>
      </c>
      <c r="C32" t="s">
        <v>80</v>
      </c>
    </row>
    <row r="34" spans="1:3" ht="12.75">
      <c r="A34" t="s">
        <v>83</v>
      </c>
      <c r="C34" t="s">
        <v>76</v>
      </c>
    </row>
    <row r="35" spans="1:3" ht="12.75">
      <c r="A35" t="s">
        <v>84</v>
      </c>
      <c r="C35" t="s">
        <v>81</v>
      </c>
    </row>
    <row r="36" ht="12.75">
      <c r="A36" t="s">
        <v>85</v>
      </c>
    </row>
    <row r="37" ht="12.75">
      <c r="A37" t="s">
        <v>86</v>
      </c>
    </row>
    <row r="58" ht="12.75">
      <c r="A58" s="91" t="s">
        <v>49</v>
      </c>
    </row>
    <row r="59" spans="1:7" ht="12.75">
      <c r="A59" s="91" t="s">
        <v>50</v>
      </c>
      <c r="E59" s="91" t="s">
        <v>31</v>
      </c>
      <c r="F59" s="91"/>
      <c r="G59" s="91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7">
    <mergeCell ref="A3:H3"/>
    <mergeCell ref="A4:H4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landscape" paperSize="9" scale="68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Petra Marková</cp:lastModifiedBy>
  <cp:lastPrinted>2017-07-18T10:46:24Z</cp:lastPrinted>
  <dcterms:created xsi:type="dcterms:W3CDTF">2001-10-29T09:16:17Z</dcterms:created>
  <dcterms:modified xsi:type="dcterms:W3CDTF">2018-01-04T09:23:58Z</dcterms:modified>
  <cp:category/>
  <cp:version/>
  <cp:contentType/>
  <cp:contentStatus/>
</cp:coreProperties>
</file>