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návrh FP 2017_2018" sheetId="1" r:id="rId1"/>
  </sheets>
  <definedNames>
    <definedName name="_xlnm.Print_Area" localSheetId="0">'návrh FP 2017_2018'!$A$1:$H$88</definedName>
  </definedNames>
  <calcPr fullCalcOnLoad="1"/>
</workbook>
</file>

<file path=xl/sharedStrings.xml><?xml version="1.0" encoding="utf-8"?>
<sst xmlns="http://schemas.openxmlformats.org/spreadsheetml/2006/main" count="151" uniqueCount="128">
  <si>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</si>
  <si>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</si>
  <si>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</si>
  <si>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</si>
  <si>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</si>
  <si>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</si>
  <si>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</si>
  <si>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Mzdové náklady</t>
  </si>
  <si>
    <t>Zákonné sociál.pojištění</t>
  </si>
  <si>
    <t>Zákonné sociál.náklady</t>
  </si>
  <si>
    <t>NEINVESTIČNÍ přísp.MČ P6</t>
  </si>
  <si>
    <t>Náklady na reprezentaci</t>
  </si>
  <si>
    <t>POUŽITÍ INVEST.FONDU</t>
  </si>
  <si>
    <t>Neinvest.dotace MPSV</t>
  </si>
  <si>
    <t>Jiné sociální náklady</t>
  </si>
  <si>
    <t>Jiné pokuty a penále</t>
  </si>
  <si>
    <t>SU</t>
  </si>
  <si>
    <t>0341</t>
  </si>
  <si>
    <t>ochranné pomůcky</t>
  </si>
  <si>
    <t>prádlo</t>
  </si>
  <si>
    <t>0310</t>
  </si>
  <si>
    <t>knihy, tisk</t>
  </si>
  <si>
    <t>0311</t>
  </si>
  <si>
    <t>předplatné tisk</t>
  </si>
  <si>
    <t>0302</t>
  </si>
  <si>
    <t>elektrická energie</t>
  </si>
  <si>
    <t>pohonné hmoty</t>
  </si>
  <si>
    <t>0402</t>
  </si>
  <si>
    <t>0403</t>
  </si>
  <si>
    <t>0404</t>
  </si>
  <si>
    <t>opravy a udržování prostor</t>
  </si>
  <si>
    <t>opravy a udržování vozů</t>
  </si>
  <si>
    <t>opravy a udržování inventáře</t>
  </si>
  <si>
    <t>0301</t>
  </si>
  <si>
    <t>jízdné MHD</t>
  </si>
  <si>
    <t>pohoštění</t>
  </si>
  <si>
    <t>0412</t>
  </si>
  <si>
    <t>poštovné</t>
  </si>
  <si>
    <t>0422</t>
  </si>
  <si>
    <t>0432</t>
  </si>
  <si>
    <t>poplatky za internet</t>
  </si>
  <si>
    <t>0312</t>
  </si>
  <si>
    <t>nájemné</t>
  </si>
  <si>
    <t>0513</t>
  </si>
  <si>
    <t>služby zpracování dat</t>
  </si>
  <si>
    <t>0514</t>
  </si>
  <si>
    <t>poplatky za rozhlas a televizi</t>
  </si>
  <si>
    <t>servis PC a HW</t>
  </si>
  <si>
    <t>0517</t>
  </si>
  <si>
    <t>platy zaměstnanců</t>
  </si>
  <si>
    <t>ostatní osobní náklady</t>
  </si>
  <si>
    <t>pov.poj.na soc.zabezp.</t>
  </si>
  <si>
    <t>pov.poj.na zdrav.poj.</t>
  </si>
  <si>
    <t>0401</t>
  </si>
  <si>
    <t>jiné pokuty a penále</t>
  </si>
  <si>
    <t>0518</t>
  </si>
  <si>
    <t>správní poplatky</t>
  </si>
  <si>
    <t>0519</t>
  </si>
  <si>
    <t>RAPSSP</t>
  </si>
  <si>
    <t>0503</t>
  </si>
  <si>
    <t>lékařská preventivní péče</t>
  </si>
  <si>
    <t>výnosy z pečovatelské služby</t>
  </si>
  <si>
    <t>0500</t>
  </si>
  <si>
    <t>přijaté náhrady škod</t>
  </si>
  <si>
    <t>přijaté úroky z účtů</t>
  </si>
  <si>
    <t>0300</t>
  </si>
  <si>
    <t>0511</t>
  </si>
  <si>
    <t>0689</t>
  </si>
  <si>
    <t>kulturní akce pro KSEC</t>
  </si>
  <si>
    <t>odstupné</t>
  </si>
  <si>
    <t>0340</t>
  </si>
  <si>
    <t>0350</t>
  </si>
  <si>
    <t>poplatky za telefony</t>
  </si>
  <si>
    <t>vzdělání</t>
  </si>
  <si>
    <t>0306</t>
  </si>
  <si>
    <t>0316</t>
  </si>
  <si>
    <t>0326</t>
  </si>
  <si>
    <t>0346</t>
  </si>
  <si>
    <t>0700</t>
  </si>
  <si>
    <t>poplatky za bankovní služby</t>
  </si>
  <si>
    <t>povinné úrazové pojištněí</t>
  </si>
  <si>
    <t>Jiné sociální pojištněí</t>
  </si>
  <si>
    <t>pojištění neživotní</t>
  </si>
  <si>
    <t>Ostatní náklady</t>
  </si>
  <si>
    <t>500</t>
  </si>
  <si>
    <t>AU</t>
  </si>
  <si>
    <t>Daň z přijatých úroku z účtů</t>
  </si>
  <si>
    <t>Daň z příjmů</t>
  </si>
  <si>
    <t>zajištění BOZ a PO dodavatel.</t>
  </si>
  <si>
    <t>příspěvek na stravování zam..</t>
  </si>
  <si>
    <t>Náklady z DDM</t>
  </si>
  <si>
    <t>odpisy dlohodob. majetku</t>
  </si>
  <si>
    <t>Odpisy dlouhodob,majetku</t>
  </si>
  <si>
    <t>odvody za neplnění pov.zam.</t>
  </si>
  <si>
    <t>náhrady platu za dočas. PN</t>
  </si>
  <si>
    <t>skutečnost 31.12.2016</t>
  </si>
  <si>
    <t>schválený FP 2017</t>
  </si>
  <si>
    <t>XX</t>
  </si>
  <si>
    <t>2% příděl FKSP</t>
  </si>
  <si>
    <t>čerpání rezervního fondu</t>
  </si>
  <si>
    <t>501</t>
  </si>
  <si>
    <t>Pečovatelská služba Prahy 6 - NÁVRH FINANČNÍHO PLÁNU na rok 2018</t>
  </si>
  <si>
    <t>návrh úpravy FP 2017</t>
  </si>
  <si>
    <t>v tis. Kč</t>
  </si>
  <si>
    <t>NEINVESTIČNÍ přísp.celkem</t>
  </si>
  <si>
    <t>030X</t>
  </si>
  <si>
    <t>050X</t>
  </si>
  <si>
    <t xml:space="preserve">DDHM  3.001 - 40.000 </t>
  </si>
  <si>
    <t xml:space="preserve">DDNM  7.001 - 60.000 </t>
  </si>
  <si>
    <t>036X</t>
  </si>
  <si>
    <t>drobný majetek do 3 tis.Kč</t>
  </si>
  <si>
    <t xml:space="preserve">05XX </t>
  </si>
  <si>
    <t>ostatní služby</t>
  </si>
  <si>
    <t>NÁVRH FP 2018</t>
  </si>
  <si>
    <t>seskupení návrhu FP 2018</t>
  </si>
  <si>
    <t>název účtu</t>
  </si>
  <si>
    <t>Grant MHMP</t>
  </si>
  <si>
    <t>nákup materiálu</t>
  </si>
  <si>
    <t>revize majetku</t>
  </si>
  <si>
    <t>znalecký posudek</t>
  </si>
  <si>
    <t>0520</t>
  </si>
  <si>
    <t xml:space="preserve"> </t>
  </si>
  <si>
    <t>stravování zajištěné dodavat.</t>
  </si>
  <si>
    <t>vrátíme</t>
  </si>
  <si>
    <t>aktualizace k 10.11.2017</t>
  </si>
  <si>
    <t>Zpracovala A. Peštová</t>
  </si>
  <si>
    <t>cca</t>
  </si>
  <si>
    <t>Nákup služeb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</si>
</sst>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[Red]\-#,##0.00\ 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justify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justify" wrapText="1"/>
    </xf>
    <xf numFmtId="4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2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5" fillId="0" borderId="13" xfId="0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5" fillId="0" borderId="12" xfId="0" applyFont="1" applyFill="1" applyBorder="1" applyAlignment="1">
      <alignment/>
    </xf>
    <xf numFmtId="49" fontId="45" fillId="0" borderId="13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1" fillId="0" borderId="2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45" fillId="0" borderId="28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1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 horizontal="center" wrapText="1"/>
    </xf>
    <xf numFmtId="4" fontId="1" fillId="0" borderId="35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0" fontId="45" fillId="0" borderId="30" xfId="0" applyFont="1" applyFill="1" applyBorder="1" applyAlignment="1">
      <alignment/>
    </xf>
    <xf numFmtId="49" fontId="45" fillId="0" borderId="12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center" wrapText="1"/>
    </xf>
    <xf numFmtId="164" fontId="0" fillId="0" borderId="23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ill="1" applyBorder="1" applyAlignment="1">
      <alignment/>
    </xf>
    <xf numFmtId="164" fontId="0" fillId="7" borderId="22" xfId="0" applyNumberFormat="1" applyFont="1" applyFill="1" applyBorder="1" applyAlignment="1">
      <alignment/>
    </xf>
    <xf numFmtId="164" fontId="0" fillId="7" borderId="22" xfId="0" applyNumberFormat="1" applyFill="1" applyBorder="1" applyAlignment="1">
      <alignment/>
    </xf>
    <xf numFmtId="164" fontId="0" fillId="7" borderId="24" xfId="0" applyNumberFormat="1" applyFont="1" applyFill="1" applyBorder="1" applyAlignment="1">
      <alignment/>
    </xf>
    <xf numFmtId="164" fontId="0" fillId="7" borderId="24" xfId="0" applyNumberFormat="1" applyFill="1" applyBorder="1" applyAlignment="1">
      <alignment/>
    </xf>
    <xf numFmtId="164" fontId="1" fillId="7" borderId="21" xfId="0" applyNumberFormat="1" applyFont="1" applyFill="1" applyBorder="1" applyAlignment="1">
      <alignment/>
    </xf>
    <xf numFmtId="164" fontId="1" fillId="7" borderId="21" xfId="0" applyNumberFormat="1" applyFont="1" applyFill="1" applyBorder="1" applyAlignment="1">
      <alignment/>
    </xf>
    <xf numFmtId="164" fontId="0" fillId="7" borderId="23" xfId="0" applyNumberFormat="1" applyFill="1" applyBorder="1" applyAlignment="1">
      <alignment/>
    </xf>
    <xf numFmtId="164" fontId="0" fillId="7" borderId="38" xfId="0" applyNumberFormat="1" applyFont="1" applyFill="1" applyBorder="1" applyAlignment="1">
      <alignment/>
    </xf>
    <xf numFmtId="164" fontId="1" fillId="7" borderId="24" xfId="0" applyNumberFormat="1" applyFont="1" applyFill="1" applyBorder="1" applyAlignment="1">
      <alignment/>
    </xf>
    <xf numFmtId="164" fontId="1" fillId="7" borderId="24" xfId="0" applyNumberFormat="1" applyFont="1" applyFill="1" applyBorder="1" applyAlignment="1">
      <alignment/>
    </xf>
    <xf numFmtId="164" fontId="0" fillId="7" borderId="2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42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43" xfId="0" applyNumberForma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4" fontId="1" fillId="7" borderId="21" xfId="0" applyNumberFormat="1" applyFont="1" applyFill="1" applyBorder="1" applyAlignment="1">
      <alignment horizontal="center" wrapText="1"/>
    </xf>
    <xf numFmtId="4" fontId="1" fillId="7" borderId="21" xfId="0" applyNumberFormat="1" applyFont="1" applyFill="1" applyBorder="1" applyAlignment="1">
      <alignment/>
    </xf>
    <xf numFmtId="164" fontId="5" fillId="7" borderId="24" xfId="0" applyNumberFormat="1" applyFont="1" applyFill="1" applyBorder="1" applyAlignment="1">
      <alignment/>
    </xf>
    <xf numFmtId="164" fontId="0" fillId="7" borderId="26" xfId="0" applyNumberFormat="1" applyFill="1" applyBorder="1" applyAlignment="1">
      <alignment/>
    </xf>
    <xf numFmtId="164" fontId="0" fillId="7" borderId="26" xfId="0" applyNumberFormat="1" applyFont="1" applyFill="1" applyBorder="1" applyAlignment="1">
      <alignment/>
    </xf>
    <xf numFmtId="164" fontId="0" fillId="7" borderId="21" xfId="0" applyNumberFormat="1" applyFill="1" applyBorder="1" applyAlignment="1">
      <alignment/>
    </xf>
    <xf numFmtId="164" fontId="0" fillId="7" borderId="44" xfId="0" applyNumberFormat="1" applyFont="1" applyFill="1" applyBorder="1" applyAlignment="1">
      <alignment/>
    </xf>
    <xf numFmtId="4" fontId="1" fillId="7" borderId="21" xfId="0" applyNumberFormat="1" applyFont="1" applyFill="1" applyBorder="1" applyAlignment="1">
      <alignment/>
    </xf>
    <xf numFmtId="4" fontId="1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5" fillId="5" borderId="39" xfId="0" applyNumberFormat="1" applyFont="1" applyFill="1" applyBorder="1" applyAlignment="1">
      <alignment/>
    </xf>
    <xf numFmtId="3" fontId="1" fillId="5" borderId="35" xfId="0" applyNumberFormat="1" applyFont="1" applyFill="1" applyBorder="1" applyAlignment="1">
      <alignment horizontal="center" wrapText="1"/>
    </xf>
    <xf numFmtId="164" fontId="1" fillId="5" borderId="35" xfId="0" applyNumberFormat="1" applyFont="1" applyFill="1" applyBorder="1" applyAlignment="1">
      <alignment/>
    </xf>
    <xf numFmtId="164" fontId="1" fillId="5" borderId="36" xfId="0" applyNumberFormat="1" applyFont="1" applyFill="1" applyBorder="1" applyAlignment="1">
      <alignment/>
    </xf>
    <xf numFmtId="164" fontId="0" fillId="5" borderId="37" xfId="0" applyNumberFormat="1" applyFont="1" applyFill="1" applyBorder="1" applyAlignment="1">
      <alignment/>
    </xf>
    <xf numFmtId="164" fontId="0" fillId="5" borderId="38" xfId="0" applyNumberFormat="1" applyFont="1" applyFill="1" applyBorder="1" applyAlignment="1">
      <alignment/>
    </xf>
    <xf numFmtId="164" fontId="0" fillId="5" borderId="35" xfId="0" applyNumberFormat="1" applyFont="1" applyFill="1" applyBorder="1" applyAlignment="1">
      <alignment/>
    </xf>
    <xf numFmtId="164" fontId="1" fillId="5" borderId="39" xfId="0" applyNumberFormat="1" applyFont="1" applyFill="1" applyBorder="1" applyAlignment="1">
      <alignment/>
    </xf>
    <xf numFmtId="164" fontId="1" fillId="7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L96" sqref="L96"/>
    </sheetView>
  </sheetViews>
  <sheetFormatPr defaultColWidth="9.140625" defaultRowHeight="12.75"/>
  <cols>
    <col min="1" max="2" width="6.28125" style="3" customWidth="1"/>
    <col min="3" max="3" width="25.421875" style="3" customWidth="1"/>
    <col min="4" max="4" width="11.8515625" style="89" customWidth="1"/>
    <col min="5" max="5" width="11.7109375" style="68" customWidth="1"/>
    <col min="6" max="6" width="12.00390625" style="68" customWidth="1"/>
    <col min="7" max="7" width="11.57421875" style="3" customWidth="1"/>
    <col min="8" max="8" width="12.140625" style="3" customWidth="1"/>
    <col min="9" max="9" width="20.57421875" style="3" customWidth="1"/>
    <col min="10" max="10" width="14.7109375" style="3" customWidth="1"/>
    <col min="11" max="11" width="18.00390625" style="3" customWidth="1"/>
    <col min="12" max="12" width="14.57421875" style="3" customWidth="1"/>
    <col min="13" max="13" width="28.140625" style="3" customWidth="1"/>
    <col min="14" max="15" width="9.7109375" style="3" customWidth="1"/>
    <col min="16" max="16384" width="9.140625" style="3" customWidth="1"/>
  </cols>
  <sheetData>
    <row r="1" spans="1:12" ht="24.75" customHeight="1" thickBot="1">
      <c r="A1" s="99" t="s">
        <v>101</v>
      </c>
      <c r="B1" s="61"/>
      <c r="C1" s="2"/>
      <c r="E1" s="67"/>
      <c r="F1" s="67"/>
      <c r="G1" s="100"/>
      <c r="H1" s="100" t="s">
        <v>103</v>
      </c>
      <c r="I1" s="2"/>
      <c r="J1" s="2"/>
      <c r="K1" s="2"/>
      <c r="L1" s="2"/>
    </row>
    <row r="2" spans="1:16" ht="45.75" customHeight="1" thickBot="1">
      <c r="A2" s="4" t="s">
        <v>16</v>
      </c>
      <c r="B2" s="5" t="s">
        <v>85</v>
      </c>
      <c r="C2" s="95" t="s">
        <v>115</v>
      </c>
      <c r="D2" s="133" t="s">
        <v>95</v>
      </c>
      <c r="E2" s="101" t="s">
        <v>96</v>
      </c>
      <c r="F2" s="158" t="s">
        <v>102</v>
      </c>
      <c r="G2" s="169" t="s">
        <v>113</v>
      </c>
      <c r="H2" s="115" t="s">
        <v>114</v>
      </c>
      <c r="I2" s="7"/>
      <c r="J2" s="8"/>
      <c r="K2" s="9"/>
      <c r="L2" s="10"/>
      <c r="M2" s="10"/>
      <c r="N2" s="6"/>
      <c r="O2" s="11"/>
      <c r="P2" s="10"/>
    </row>
    <row r="3" spans="1:16" ht="15" customHeight="1" thickBot="1">
      <c r="A3" s="4"/>
      <c r="B3" s="28"/>
      <c r="C3" s="97" t="s">
        <v>0</v>
      </c>
      <c r="D3" s="74">
        <f>D4+D5+D6+D7</f>
        <v>4666.1</v>
      </c>
      <c r="E3" s="98">
        <v>4700</v>
      </c>
      <c r="F3" s="159">
        <f>F4+F5+F6+F7</f>
        <v>4737</v>
      </c>
      <c r="G3" s="116">
        <f>G4+G5+G6+G7</f>
        <v>4738</v>
      </c>
      <c r="H3" s="116">
        <f>G3</f>
        <v>4738</v>
      </c>
      <c r="I3" s="14"/>
      <c r="J3" s="15"/>
      <c r="K3" s="9"/>
      <c r="L3" s="16"/>
      <c r="M3" s="10"/>
      <c r="N3" s="9"/>
      <c r="O3" s="15"/>
      <c r="P3" s="10"/>
    </row>
    <row r="4" spans="1:16" ht="15" customHeight="1">
      <c r="A4" s="105">
        <v>602</v>
      </c>
      <c r="B4" s="13" t="s">
        <v>62</v>
      </c>
      <c r="C4" s="12" t="s">
        <v>61</v>
      </c>
      <c r="D4" s="77">
        <v>4480</v>
      </c>
      <c r="E4" s="73">
        <v>4699</v>
      </c>
      <c r="F4" s="138">
        <v>4699</v>
      </c>
      <c r="G4" s="117">
        <v>4700</v>
      </c>
      <c r="H4" s="117"/>
      <c r="I4" s="15"/>
      <c r="J4" s="15"/>
      <c r="K4" s="9"/>
      <c r="L4" s="16"/>
      <c r="M4" s="10"/>
      <c r="N4" s="9"/>
      <c r="O4" s="15"/>
      <c r="P4" s="10"/>
    </row>
    <row r="5" spans="1:16" ht="15" customHeight="1">
      <c r="A5" s="103">
        <v>648</v>
      </c>
      <c r="B5" s="24" t="s">
        <v>65</v>
      </c>
      <c r="C5" s="26" t="s">
        <v>99</v>
      </c>
      <c r="D5" s="80">
        <v>0</v>
      </c>
      <c r="E5" s="70">
        <v>0</v>
      </c>
      <c r="F5" s="140">
        <v>35.5</v>
      </c>
      <c r="G5" s="118">
        <v>35</v>
      </c>
      <c r="H5" s="118"/>
      <c r="I5" s="15"/>
      <c r="J5" s="15"/>
      <c r="K5" s="9"/>
      <c r="L5" s="16"/>
      <c r="M5" s="10"/>
      <c r="N5" s="9"/>
      <c r="O5" s="15"/>
      <c r="P5" s="10"/>
    </row>
    <row r="6" spans="1:16" ht="15" customHeight="1">
      <c r="A6" s="103">
        <v>649</v>
      </c>
      <c r="B6" s="18" t="s">
        <v>53</v>
      </c>
      <c r="C6" s="17" t="s">
        <v>63</v>
      </c>
      <c r="D6" s="80">
        <v>183.5</v>
      </c>
      <c r="E6" s="70">
        <v>0</v>
      </c>
      <c r="F6" s="140">
        <v>0</v>
      </c>
      <c r="G6" s="118">
        <v>0</v>
      </c>
      <c r="H6" s="118"/>
      <c r="I6" s="15"/>
      <c r="J6" s="15"/>
      <c r="K6" s="9"/>
      <c r="L6" s="16"/>
      <c r="M6" s="10"/>
      <c r="N6" s="9"/>
      <c r="O6" s="15"/>
      <c r="P6" s="10"/>
    </row>
    <row r="7" spans="1:16" ht="15" customHeight="1" thickBot="1">
      <c r="A7" s="104">
        <v>662</v>
      </c>
      <c r="B7" s="20" t="s">
        <v>62</v>
      </c>
      <c r="C7" s="19" t="s">
        <v>64</v>
      </c>
      <c r="D7" s="134">
        <v>2.6</v>
      </c>
      <c r="E7" s="71">
        <v>1</v>
      </c>
      <c r="F7" s="145">
        <v>2.5</v>
      </c>
      <c r="G7" s="119">
        <v>3</v>
      </c>
      <c r="H7" s="119"/>
      <c r="I7" s="31"/>
      <c r="J7" s="15"/>
      <c r="K7" s="9"/>
      <c r="L7" s="16"/>
      <c r="M7" s="10"/>
      <c r="N7" s="9"/>
      <c r="O7" s="15"/>
      <c r="P7" s="10"/>
    </row>
    <row r="8" spans="1:16" s="61" customFormat="1" ht="19.5" customHeight="1" thickBot="1">
      <c r="A8" s="106"/>
      <c r="B8" s="55"/>
      <c r="C8" s="92" t="s">
        <v>1</v>
      </c>
      <c r="D8" s="88">
        <f>D16+D18+D22+D24+D26+D42+D49+D52+D54+D57+D59+D66+D68+D71+D73</f>
        <v>20089.399999999998</v>
      </c>
      <c r="E8" s="88">
        <f>E16+E18+E22+E24+E26+E42+E49+E52+E54+E57+E59+E66+E68+E71+E73</f>
        <v>20467</v>
      </c>
      <c r="F8" s="160">
        <f>F16+F18+F22+F24+F26+F42+F49+F52+F54+F57+F59+F66+F68+F71+F73</f>
        <v>21845</v>
      </c>
      <c r="G8" s="168">
        <f>G16+G18+G22+G24+G26+G42+G49+G52+G54+G57+G59+G66+G68+G71+G73</f>
        <v>26010</v>
      </c>
      <c r="H8" s="120">
        <f>H16+H18+H22+H24+H26+H42+H49+H52+H54+H57+H59+H66+H68+H71+H73</f>
        <v>26010</v>
      </c>
      <c r="I8" s="56"/>
      <c r="J8" s="57"/>
      <c r="K8" s="58"/>
      <c r="L8" s="59"/>
      <c r="M8" s="60"/>
      <c r="N8" s="58"/>
      <c r="O8" s="57"/>
      <c r="P8" s="60"/>
    </row>
    <row r="9" spans="1:16" ht="15" customHeight="1">
      <c r="A9" s="103">
        <v>501</v>
      </c>
      <c r="B9" s="18" t="s">
        <v>20</v>
      </c>
      <c r="C9" s="17" t="s">
        <v>21</v>
      </c>
      <c r="D9" s="80">
        <v>1.1</v>
      </c>
      <c r="E9" s="70">
        <v>2</v>
      </c>
      <c r="F9" s="140">
        <v>3</v>
      </c>
      <c r="G9" s="118">
        <v>3.5</v>
      </c>
      <c r="H9" s="118"/>
      <c r="I9" s="15"/>
      <c r="J9" s="15"/>
      <c r="K9" s="9"/>
      <c r="L9" s="16"/>
      <c r="M9" s="10"/>
      <c r="N9" s="9"/>
      <c r="O9" s="15"/>
      <c r="P9" s="10"/>
    </row>
    <row r="10" spans="1:16" ht="15" customHeight="1">
      <c r="A10" s="103">
        <v>501</v>
      </c>
      <c r="B10" s="18" t="s">
        <v>22</v>
      </c>
      <c r="C10" s="17" t="s">
        <v>23</v>
      </c>
      <c r="D10" s="80">
        <v>1.8</v>
      </c>
      <c r="E10" s="70">
        <v>2</v>
      </c>
      <c r="F10" s="140">
        <v>2</v>
      </c>
      <c r="G10" s="118">
        <v>2</v>
      </c>
      <c r="H10" s="118"/>
      <c r="I10" s="15"/>
      <c r="J10" s="15"/>
      <c r="K10" s="9"/>
      <c r="L10" s="16"/>
      <c r="M10" s="10"/>
      <c r="N10" s="9"/>
      <c r="O10" s="15"/>
      <c r="P10" s="10"/>
    </row>
    <row r="11" spans="1:16" ht="15" customHeight="1">
      <c r="A11" s="103">
        <v>501</v>
      </c>
      <c r="B11" s="18" t="s">
        <v>70</v>
      </c>
      <c r="C11" s="17" t="s">
        <v>19</v>
      </c>
      <c r="D11" s="80">
        <v>0</v>
      </c>
      <c r="E11" s="70">
        <v>0</v>
      </c>
      <c r="F11" s="140">
        <v>0</v>
      </c>
      <c r="G11" s="118">
        <v>0</v>
      </c>
      <c r="H11" s="118"/>
      <c r="I11" s="15"/>
      <c r="J11" s="15"/>
      <c r="K11" s="9"/>
      <c r="L11" s="16"/>
      <c r="M11" s="10"/>
      <c r="N11" s="9"/>
      <c r="O11" s="15"/>
      <c r="P11" s="10"/>
    </row>
    <row r="12" spans="1:16" ht="15" customHeight="1">
      <c r="A12" s="105">
        <v>501</v>
      </c>
      <c r="B12" s="13" t="s">
        <v>17</v>
      </c>
      <c r="C12" s="12" t="s">
        <v>18</v>
      </c>
      <c r="D12" s="77">
        <v>2.6</v>
      </c>
      <c r="E12" s="73">
        <v>6</v>
      </c>
      <c r="F12" s="138">
        <v>6</v>
      </c>
      <c r="G12" s="117">
        <v>12.5</v>
      </c>
      <c r="H12" s="117"/>
      <c r="I12" s="15"/>
      <c r="J12" s="15" t="s">
        <v>121</v>
      </c>
      <c r="K12" s="9"/>
      <c r="L12" s="16"/>
      <c r="M12" s="10"/>
      <c r="N12" s="9"/>
      <c r="O12" s="15"/>
      <c r="P12" s="10"/>
    </row>
    <row r="13" spans="1:16" ht="15" customHeight="1">
      <c r="A13" s="103">
        <v>501</v>
      </c>
      <c r="B13" s="18" t="s">
        <v>71</v>
      </c>
      <c r="C13" s="17" t="s">
        <v>26</v>
      </c>
      <c r="D13" s="80">
        <v>161.7</v>
      </c>
      <c r="E13" s="70">
        <v>200</v>
      </c>
      <c r="F13" s="140">
        <v>200</v>
      </c>
      <c r="G13" s="118">
        <v>200</v>
      </c>
      <c r="H13" s="118"/>
      <c r="I13" s="15"/>
      <c r="J13" s="15"/>
      <c r="K13" s="9"/>
      <c r="L13" s="16"/>
      <c r="M13" s="10"/>
      <c r="N13" s="9"/>
      <c r="O13" s="15"/>
      <c r="P13" s="10"/>
    </row>
    <row r="14" spans="1:16" ht="15" customHeight="1">
      <c r="A14" s="103">
        <v>501</v>
      </c>
      <c r="B14" s="18" t="s">
        <v>109</v>
      </c>
      <c r="C14" s="69" t="s">
        <v>117</v>
      </c>
      <c r="D14" s="80">
        <f>88.6+3.7</f>
        <v>92.3</v>
      </c>
      <c r="E14" s="70">
        <v>110</v>
      </c>
      <c r="F14" s="140">
        <v>155</v>
      </c>
      <c r="G14" s="118">
        <v>130</v>
      </c>
      <c r="H14" s="118"/>
      <c r="I14" s="15"/>
      <c r="J14" s="15"/>
      <c r="K14" s="9"/>
      <c r="L14" s="16"/>
      <c r="M14" s="10"/>
      <c r="N14" s="9"/>
      <c r="O14" s="15"/>
      <c r="P14" s="10"/>
    </row>
    <row r="15" spans="1:16" ht="15" customHeight="1" thickBot="1">
      <c r="A15" s="103">
        <v>501</v>
      </c>
      <c r="B15" s="24" t="s">
        <v>109</v>
      </c>
      <c r="C15" s="69" t="s">
        <v>110</v>
      </c>
      <c r="D15" s="80">
        <f>1.8+5.7</f>
        <v>7.5</v>
      </c>
      <c r="E15" s="70">
        <v>15</v>
      </c>
      <c r="F15" s="140">
        <v>50</v>
      </c>
      <c r="G15" s="118">
        <v>30</v>
      </c>
      <c r="H15" s="118"/>
      <c r="I15" s="15"/>
      <c r="J15" s="15"/>
      <c r="K15" s="25"/>
      <c r="L15" s="16"/>
      <c r="M15" s="10"/>
      <c r="N15" s="9"/>
      <c r="O15" s="15"/>
      <c r="P15" s="10"/>
    </row>
    <row r="16" spans="1:16" ht="19.5" customHeight="1" thickBot="1">
      <c r="A16" s="108">
        <v>501</v>
      </c>
      <c r="B16" s="94" t="s">
        <v>97</v>
      </c>
      <c r="C16" s="95" t="s">
        <v>3</v>
      </c>
      <c r="D16" s="74">
        <f>SUM(D9:D15)</f>
        <v>267</v>
      </c>
      <c r="E16" s="74">
        <f>SUM(E9:E15)</f>
        <v>335</v>
      </c>
      <c r="F16" s="143">
        <f>SUM(F9:F15)</f>
        <v>416</v>
      </c>
      <c r="G16" s="121">
        <f>SUM(G9:G15)</f>
        <v>378</v>
      </c>
      <c r="H16" s="121">
        <f>G16</f>
        <v>378</v>
      </c>
      <c r="I16" s="15"/>
      <c r="J16" s="15"/>
      <c r="K16" s="9"/>
      <c r="L16" s="16"/>
      <c r="M16" s="10"/>
      <c r="N16" s="9"/>
      <c r="O16" s="15"/>
      <c r="P16" s="10"/>
    </row>
    <row r="17" spans="1:16" ht="15" customHeight="1" thickBot="1">
      <c r="A17" s="105">
        <v>502</v>
      </c>
      <c r="B17" s="13" t="s">
        <v>24</v>
      </c>
      <c r="C17" s="12" t="s">
        <v>25</v>
      </c>
      <c r="D17" s="78">
        <v>30.5</v>
      </c>
      <c r="E17" s="75">
        <v>30</v>
      </c>
      <c r="F17" s="161">
        <v>33</v>
      </c>
      <c r="G17" s="117">
        <v>40</v>
      </c>
      <c r="H17" s="117"/>
      <c r="I17" s="31"/>
      <c r="J17" s="15"/>
      <c r="K17" s="9"/>
      <c r="L17" s="16"/>
      <c r="M17" s="10"/>
      <c r="N17" s="9"/>
      <c r="O17" s="15"/>
      <c r="P17" s="10"/>
    </row>
    <row r="18" spans="1:16" ht="15" customHeight="1" thickBot="1">
      <c r="A18" s="4"/>
      <c r="B18" s="28"/>
      <c r="C18" s="1" t="s">
        <v>4</v>
      </c>
      <c r="D18" s="74">
        <f>SUM(D17)</f>
        <v>30.5</v>
      </c>
      <c r="E18" s="76">
        <f>SUM(E17)</f>
        <v>30</v>
      </c>
      <c r="F18" s="144">
        <f>SUM(F17)</f>
        <v>33</v>
      </c>
      <c r="G18" s="122">
        <f>SUM(G17)</f>
        <v>40</v>
      </c>
      <c r="H18" s="122">
        <f>G18</f>
        <v>40</v>
      </c>
      <c r="I18" s="15"/>
      <c r="J18" s="15"/>
      <c r="K18" s="9"/>
      <c r="L18" s="16"/>
      <c r="M18" s="10"/>
      <c r="N18" s="9"/>
      <c r="O18" s="15"/>
      <c r="P18" s="10"/>
    </row>
    <row r="19" spans="1:16" ht="15" customHeight="1">
      <c r="A19" s="105">
        <v>511</v>
      </c>
      <c r="B19" s="13" t="s">
        <v>27</v>
      </c>
      <c r="C19" s="12" t="s">
        <v>30</v>
      </c>
      <c r="D19" s="77">
        <v>19.6</v>
      </c>
      <c r="E19" s="73">
        <v>5</v>
      </c>
      <c r="F19" s="137">
        <v>30</v>
      </c>
      <c r="G19" s="117">
        <v>30</v>
      </c>
      <c r="H19" s="117"/>
      <c r="I19" s="15"/>
      <c r="J19" s="15"/>
      <c r="K19" s="9"/>
      <c r="L19" s="16"/>
      <c r="M19" s="10"/>
      <c r="N19" s="9"/>
      <c r="O19" s="15"/>
      <c r="P19" s="10"/>
    </row>
    <row r="20" spans="1:16" ht="15" customHeight="1">
      <c r="A20" s="105">
        <v>511</v>
      </c>
      <c r="B20" s="13" t="s">
        <v>28</v>
      </c>
      <c r="C20" s="12" t="s">
        <v>31</v>
      </c>
      <c r="D20" s="77">
        <v>84.9</v>
      </c>
      <c r="E20" s="73">
        <v>120</v>
      </c>
      <c r="F20" s="137">
        <v>120</v>
      </c>
      <c r="G20" s="117">
        <v>120</v>
      </c>
      <c r="H20" s="117"/>
      <c r="I20" s="15"/>
      <c r="J20" s="15"/>
      <c r="K20" s="9"/>
      <c r="L20" s="16"/>
      <c r="M20" s="10"/>
      <c r="N20" s="9"/>
      <c r="O20" s="15"/>
      <c r="P20" s="10"/>
    </row>
    <row r="21" spans="1:16" ht="15" customHeight="1" thickBot="1">
      <c r="A21" s="109">
        <v>511</v>
      </c>
      <c r="B21" s="30" t="s">
        <v>29</v>
      </c>
      <c r="C21" s="29" t="s">
        <v>32</v>
      </c>
      <c r="D21" s="78">
        <v>12.9</v>
      </c>
      <c r="E21" s="75">
        <v>10</v>
      </c>
      <c r="F21" s="162">
        <v>10</v>
      </c>
      <c r="G21" s="123">
        <v>12</v>
      </c>
      <c r="H21" s="123"/>
      <c r="I21" s="15"/>
      <c r="J21" s="15"/>
      <c r="K21" s="9"/>
      <c r="L21" s="16"/>
      <c r="M21" s="10"/>
      <c r="N21" s="9"/>
      <c r="O21" s="15"/>
      <c r="P21" s="10"/>
    </row>
    <row r="22" spans="1:16" s="66" customFormat="1" ht="19.5" customHeight="1" thickBot="1">
      <c r="A22" s="108">
        <v>511</v>
      </c>
      <c r="B22" s="94"/>
      <c r="C22" s="93" t="s">
        <v>5</v>
      </c>
      <c r="D22" s="74">
        <f>SUM(D19:D21)</f>
        <v>117.4</v>
      </c>
      <c r="E22" s="74">
        <f>SUM(E19:E21)</f>
        <v>135</v>
      </c>
      <c r="F22" s="143">
        <f>SUM(F19:F21)</f>
        <v>160</v>
      </c>
      <c r="G22" s="121">
        <f>SUM(G19:G21)</f>
        <v>162</v>
      </c>
      <c r="H22" s="121">
        <f>G22</f>
        <v>162</v>
      </c>
      <c r="I22" s="32"/>
      <c r="J22" s="32"/>
      <c r="K22" s="63"/>
      <c r="L22" s="64"/>
      <c r="M22" s="65"/>
      <c r="N22" s="63"/>
      <c r="O22" s="32"/>
      <c r="P22" s="65"/>
    </row>
    <row r="23" spans="1:16" ht="15" customHeight="1" thickBot="1">
      <c r="A23" s="109">
        <v>512</v>
      </c>
      <c r="B23" s="30" t="s">
        <v>33</v>
      </c>
      <c r="C23" s="29" t="s">
        <v>34</v>
      </c>
      <c r="D23" s="135">
        <v>65</v>
      </c>
      <c r="E23" s="75">
        <v>95</v>
      </c>
      <c r="F23" s="161">
        <v>95</v>
      </c>
      <c r="G23" s="123">
        <v>95</v>
      </c>
      <c r="H23" s="123"/>
      <c r="I23" s="15"/>
      <c r="J23" s="15"/>
      <c r="K23" s="9"/>
      <c r="L23" s="16"/>
      <c r="M23" s="10"/>
      <c r="N23" s="9"/>
      <c r="O23" s="15"/>
      <c r="P23" s="10"/>
    </row>
    <row r="24" spans="1:16" ht="19.5" customHeight="1" thickBot="1">
      <c r="A24" s="4"/>
      <c r="B24" s="28"/>
      <c r="C24" s="93" t="s">
        <v>6</v>
      </c>
      <c r="D24" s="136">
        <f>D23</f>
        <v>65</v>
      </c>
      <c r="E24" s="76">
        <v>95</v>
      </c>
      <c r="F24" s="144">
        <f>F23</f>
        <v>95</v>
      </c>
      <c r="G24" s="122">
        <f>G23</f>
        <v>95</v>
      </c>
      <c r="H24" s="122">
        <v>95</v>
      </c>
      <c r="I24" s="15"/>
      <c r="J24" s="15"/>
      <c r="K24" s="9"/>
      <c r="L24" s="16"/>
      <c r="M24" s="10"/>
      <c r="N24" s="9"/>
      <c r="O24" s="15"/>
      <c r="P24" s="10"/>
    </row>
    <row r="25" spans="1:16" ht="15" customHeight="1" thickBot="1">
      <c r="A25" s="109">
        <v>513</v>
      </c>
      <c r="B25" s="30" t="s">
        <v>33</v>
      </c>
      <c r="C25" s="29" t="s">
        <v>35</v>
      </c>
      <c r="D25" s="90">
        <v>6</v>
      </c>
      <c r="E25" s="79">
        <v>6</v>
      </c>
      <c r="F25" s="163">
        <v>7</v>
      </c>
      <c r="G25" s="124">
        <v>6</v>
      </c>
      <c r="H25" s="124"/>
      <c r="I25" s="15"/>
      <c r="J25" s="15"/>
      <c r="K25" s="9"/>
      <c r="L25" s="16"/>
      <c r="M25" s="10"/>
      <c r="N25" s="9"/>
      <c r="O25" s="15"/>
      <c r="P25" s="10"/>
    </row>
    <row r="26" spans="1:16" ht="19.5" customHeight="1" thickBot="1">
      <c r="A26" s="4"/>
      <c r="B26" s="28"/>
      <c r="C26" s="93" t="s">
        <v>11</v>
      </c>
      <c r="D26" s="74">
        <f>SUM(D25)</f>
        <v>6</v>
      </c>
      <c r="E26" s="76">
        <f>SUM(E25)</f>
        <v>6</v>
      </c>
      <c r="F26" s="144">
        <f>F25</f>
        <v>7</v>
      </c>
      <c r="G26" s="122">
        <f>G25</f>
        <v>6</v>
      </c>
      <c r="H26" s="122">
        <v>6</v>
      </c>
      <c r="I26" s="15"/>
      <c r="J26" s="15"/>
      <c r="K26" s="9"/>
      <c r="L26" s="16"/>
      <c r="M26" s="10"/>
      <c r="N26" s="9"/>
      <c r="O26" s="15"/>
      <c r="P26" s="10"/>
    </row>
    <row r="27" spans="1:16" ht="15" customHeight="1">
      <c r="A27" s="111">
        <v>518</v>
      </c>
      <c r="B27" s="36" t="s">
        <v>33</v>
      </c>
      <c r="C27" s="150" t="s">
        <v>73</v>
      </c>
      <c r="D27" s="114">
        <v>47</v>
      </c>
      <c r="E27" s="83">
        <v>70</v>
      </c>
      <c r="F27" s="149">
        <v>80</v>
      </c>
      <c r="G27" s="125">
        <v>80</v>
      </c>
      <c r="H27" s="125"/>
      <c r="I27" s="15"/>
      <c r="J27" s="15"/>
      <c r="K27" s="9"/>
      <c r="L27" s="16"/>
      <c r="M27" s="10"/>
      <c r="N27" s="9"/>
      <c r="O27" s="15"/>
      <c r="P27" s="10"/>
    </row>
    <row r="28" spans="1:16" ht="15" customHeight="1">
      <c r="A28" s="105">
        <v>518</v>
      </c>
      <c r="B28" s="13" t="s">
        <v>41</v>
      </c>
      <c r="C28" s="86" t="s">
        <v>42</v>
      </c>
      <c r="D28" s="77">
        <v>604.9</v>
      </c>
      <c r="E28" s="73">
        <v>480</v>
      </c>
      <c r="F28" s="137">
        <v>480</v>
      </c>
      <c r="G28" s="117">
        <v>500</v>
      </c>
      <c r="H28" s="117"/>
      <c r="I28" s="15"/>
      <c r="J28" s="15"/>
      <c r="K28" s="9"/>
      <c r="L28" s="16"/>
      <c r="M28" s="33"/>
      <c r="N28" s="9"/>
      <c r="O28" s="15"/>
      <c r="P28" s="10"/>
    </row>
    <row r="29" spans="1:16" ht="15" customHeight="1">
      <c r="A29" s="105">
        <v>518</v>
      </c>
      <c r="B29" s="13" t="s">
        <v>36</v>
      </c>
      <c r="C29" s="12" t="s">
        <v>37</v>
      </c>
      <c r="D29" s="77">
        <v>3.2</v>
      </c>
      <c r="E29" s="77">
        <v>2</v>
      </c>
      <c r="F29" s="137">
        <v>4</v>
      </c>
      <c r="G29" s="117">
        <v>4</v>
      </c>
      <c r="H29" s="117"/>
      <c r="I29" s="15"/>
      <c r="J29" s="15"/>
      <c r="K29" s="9"/>
      <c r="L29" s="16"/>
      <c r="M29" s="10"/>
      <c r="N29" s="9"/>
      <c r="O29" s="15"/>
      <c r="P29" s="10"/>
    </row>
    <row r="30" spans="1:16" ht="15" customHeight="1">
      <c r="A30" s="105">
        <v>518</v>
      </c>
      <c r="B30" s="13" t="s">
        <v>38</v>
      </c>
      <c r="C30" s="12" t="s">
        <v>72</v>
      </c>
      <c r="D30" s="77">
        <v>107.7</v>
      </c>
      <c r="E30" s="73">
        <v>130</v>
      </c>
      <c r="F30" s="137">
        <v>120</v>
      </c>
      <c r="G30" s="117">
        <v>120</v>
      </c>
      <c r="H30" s="117"/>
      <c r="I30" s="15"/>
      <c r="J30" s="15"/>
      <c r="K30" s="9"/>
      <c r="L30" s="16"/>
      <c r="M30" s="10"/>
      <c r="N30" s="9"/>
      <c r="O30" s="15"/>
      <c r="P30" s="10"/>
    </row>
    <row r="31" spans="1:16" ht="15" customHeight="1">
      <c r="A31" s="105">
        <v>518</v>
      </c>
      <c r="B31" s="13" t="s">
        <v>39</v>
      </c>
      <c r="C31" s="12" t="s">
        <v>40</v>
      </c>
      <c r="D31" s="77">
        <v>29.3</v>
      </c>
      <c r="E31" s="73">
        <v>40</v>
      </c>
      <c r="F31" s="137">
        <v>40</v>
      </c>
      <c r="G31" s="117">
        <v>40</v>
      </c>
      <c r="H31" s="117"/>
      <c r="I31" s="15"/>
      <c r="J31" s="15"/>
      <c r="K31" s="9"/>
      <c r="L31" s="16"/>
      <c r="M31" s="10"/>
      <c r="N31" s="9"/>
      <c r="O31" s="15"/>
      <c r="P31" s="10"/>
    </row>
    <row r="32" spans="1:16" ht="15" customHeight="1">
      <c r="A32" s="105">
        <v>518</v>
      </c>
      <c r="B32" s="13" t="s">
        <v>66</v>
      </c>
      <c r="C32" s="17" t="s">
        <v>47</v>
      </c>
      <c r="D32" s="77">
        <v>83.9</v>
      </c>
      <c r="E32" s="73">
        <v>80</v>
      </c>
      <c r="F32" s="137">
        <v>90</v>
      </c>
      <c r="G32" s="117">
        <v>100</v>
      </c>
      <c r="H32" s="117"/>
      <c r="I32" s="15"/>
      <c r="J32" s="15"/>
      <c r="K32" s="9"/>
      <c r="L32" s="16"/>
      <c r="M32" s="10"/>
      <c r="N32" s="9"/>
      <c r="O32" s="15"/>
      <c r="P32" s="10"/>
    </row>
    <row r="33" spans="1:16" ht="15" customHeight="1">
      <c r="A33" s="105">
        <v>518</v>
      </c>
      <c r="B33" s="13" t="s">
        <v>43</v>
      </c>
      <c r="C33" s="12" t="s">
        <v>44</v>
      </c>
      <c r="D33" s="77">
        <v>13.6</v>
      </c>
      <c r="E33" s="73">
        <v>15</v>
      </c>
      <c r="F33" s="137">
        <v>15</v>
      </c>
      <c r="G33" s="117">
        <v>16</v>
      </c>
      <c r="H33" s="117"/>
      <c r="I33" s="15"/>
      <c r="J33" s="15"/>
      <c r="K33" s="9"/>
      <c r="L33" s="16"/>
      <c r="M33" s="10"/>
      <c r="N33" s="9"/>
      <c r="O33" s="15"/>
      <c r="P33" s="10"/>
    </row>
    <row r="34" spans="1:16" ht="15" customHeight="1">
      <c r="A34" s="105">
        <v>518</v>
      </c>
      <c r="B34" s="13" t="s">
        <v>45</v>
      </c>
      <c r="C34" s="12" t="s">
        <v>46</v>
      </c>
      <c r="D34" s="77">
        <v>12.4</v>
      </c>
      <c r="E34" s="73">
        <v>13</v>
      </c>
      <c r="F34" s="137">
        <v>13</v>
      </c>
      <c r="G34" s="117">
        <v>13</v>
      </c>
      <c r="H34" s="117"/>
      <c r="I34" s="15"/>
      <c r="J34" s="15"/>
      <c r="K34" s="9"/>
      <c r="L34" s="16"/>
      <c r="M34" s="10"/>
      <c r="N34" s="9"/>
      <c r="O34" s="15"/>
      <c r="P34" s="10"/>
    </row>
    <row r="35" spans="1:16" ht="15" customHeight="1">
      <c r="A35" s="105">
        <v>518</v>
      </c>
      <c r="B35" s="13" t="s">
        <v>48</v>
      </c>
      <c r="C35" s="35" t="s">
        <v>122</v>
      </c>
      <c r="D35" s="77">
        <v>1</v>
      </c>
      <c r="E35" s="73">
        <v>2</v>
      </c>
      <c r="F35" s="138">
        <v>2</v>
      </c>
      <c r="G35" s="117">
        <v>2</v>
      </c>
      <c r="H35" s="117"/>
      <c r="I35" s="15"/>
      <c r="J35" s="15"/>
      <c r="K35" s="9"/>
      <c r="L35" s="10"/>
      <c r="M35" s="10"/>
      <c r="N35" s="10"/>
      <c r="O35" s="10"/>
      <c r="P35" s="10"/>
    </row>
    <row r="36" spans="1:16" ht="15" customHeight="1">
      <c r="A36" s="103">
        <v>518</v>
      </c>
      <c r="B36" s="18" t="s">
        <v>55</v>
      </c>
      <c r="C36" s="26" t="s">
        <v>88</v>
      </c>
      <c r="D36" s="80">
        <v>24.5</v>
      </c>
      <c r="E36" s="70">
        <v>25</v>
      </c>
      <c r="F36" s="140">
        <v>25</v>
      </c>
      <c r="G36" s="118">
        <v>25</v>
      </c>
      <c r="H36" s="118"/>
      <c r="I36" s="15"/>
      <c r="J36" s="15"/>
      <c r="K36" s="9"/>
      <c r="L36" s="10"/>
      <c r="M36" s="10"/>
      <c r="N36" s="10"/>
      <c r="O36" s="10"/>
      <c r="P36" s="10"/>
    </row>
    <row r="37" spans="1:16" ht="15" customHeight="1">
      <c r="A37" s="103">
        <v>518</v>
      </c>
      <c r="B37" s="18" t="s">
        <v>57</v>
      </c>
      <c r="C37" s="26" t="s">
        <v>119</v>
      </c>
      <c r="D37" s="80">
        <v>2</v>
      </c>
      <c r="E37" s="70">
        <v>2</v>
      </c>
      <c r="F37" s="140">
        <v>2</v>
      </c>
      <c r="G37" s="118">
        <v>2</v>
      </c>
      <c r="H37" s="118"/>
      <c r="I37" s="15"/>
      <c r="J37" s="15"/>
      <c r="K37" s="9"/>
      <c r="L37" s="10"/>
      <c r="M37" s="10"/>
      <c r="N37" s="10"/>
      <c r="O37" s="10"/>
      <c r="P37" s="10"/>
    </row>
    <row r="38" spans="1:16" ht="15" customHeight="1">
      <c r="A38" s="131">
        <v>518</v>
      </c>
      <c r="B38" s="132" t="s">
        <v>120</v>
      </c>
      <c r="C38" s="86" t="s">
        <v>118</v>
      </c>
      <c r="D38" s="77">
        <v>9</v>
      </c>
      <c r="E38" s="73">
        <v>15</v>
      </c>
      <c r="F38" s="137">
        <v>15</v>
      </c>
      <c r="G38" s="117">
        <v>10</v>
      </c>
      <c r="H38" s="117"/>
      <c r="I38" s="15"/>
      <c r="J38" s="15"/>
      <c r="K38" s="9"/>
      <c r="L38" s="10"/>
      <c r="M38" s="34"/>
      <c r="N38" s="10"/>
      <c r="O38" s="10"/>
      <c r="P38" s="34"/>
    </row>
    <row r="39" spans="1:16" ht="15" customHeight="1">
      <c r="A39" s="110">
        <v>518</v>
      </c>
      <c r="B39" s="87" t="s">
        <v>111</v>
      </c>
      <c r="C39" s="69" t="s">
        <v>112</v>
      </c>
      <c r="D39" s="80">
        <f>56.5+0.7</f>
        <v>57.2</v>
      </c>
      <c r="E39" s="70">
        <f>15+50+2+15</f>
        <v>82</v>
      </c>
      <c r="F39" s="139">
        <v>65</v>
      </c>
      <c r="G39" s="118">
        <v>70</v>
      </c>
      <c r="H39" s="118"/>
      <c r="I39" s="15"/>
      <c r="J39" s="15"/>
      <c r="K39" s="9"/>
      <c r="L39" s="10"/>
      <c r="M39" s="34"/>
      <c r="N39" s="10"/>
      <c r="O39" s="10"/>
      <c r="P39" s="34"/>
    </row>
    <row r="40" spans="1:16" ht="15" customHeight="1">
      <c r="A40" s="105">
        <v>518</v>
      </c>
      <c r="B40" s="13" t="s">
        <v>67</v>
      </c>
      <c r="C40" s="12" t="s">
        <v>68</v>
      </c>
      <c r="D40" s="77">
        <v>121.4</v>
      </c>
      <c r="E40" s="73">
        <v>120</v>
      </c>
      <c r="F40" s="137">
        <v>125</v>
      </c>
      <c r="G40" s="117">
        <v>130</v>
      </c>
      <c r="H40" s="117"/>
      <c r="I40" s="15"/>
      <c r="J40" s="15"/>
      <c r="K40" s="9"/>
      <c r="L40" s="10"/>
      <c r="M40" s="10"/>
      <c r="N40" s="10"/>
      <c r="O40" s="10"/>
      <c r="P40" s="10"/>
    </row>
    <row r="41" spans="1:16" ht="15" customHeight="1" thickBot="1">
      <c r="A41" s="103">
        <v>518</v>
      </c>
      <c r="B41" s="18" t="s">
        <v>78</v>
      </c>
      <c r="C41" s="17" t="s">
        <v>79</v>
      </c>
      <c r="D41" s="80">
        <v>20.8</v>
      </c>
      <c r="E41" s="70">
        <v>22</v>
      </c>
      <c r="F41" s="164">
        <v>27</v>
      </c>
      <c r="G41" s="118">
        <v>30</v>
      </c>
      <c r="H41" s="118"/>
      <c r="I41" s="15"/>
      <c r="J41" s="15"/>
      <c r="K41" s="9"/>
      <c r="L41" s="10"/>
      <c r="M41" s="10"/>
      <c r="N41" s="10"/>
      <c r="O41" s="10"/>
      <c r="P41" s="10"/>
    </row>
    <row r="42" spans="1:16" ht="19.5" customHeight="1" thickBot="1">
      <c r="A42" s="4"/>
      <c r="B42" s="28"/>
      <c r="C42" s="93" t="s">
        <v>127</v>
      </c>
      <c r="D42" s="74">
        <f>SUM(D27:D41)</f>
        <v>1137.9</v>
      </c>
      <c r="E42" s="62">
        <f>SUM(E27:E41)</f>
        <v>1098</v>
      </c>
      <c r="F42" s="165">
        <f>SUM(F27:F41)</f>
        <v>1103</v>
      </c>
      <c r="G42" s="126">
        <f>SUM(G27:G41)</f>
        <v>1142</v>
      </c>
      <c r="H42" s="126">
        <f>G42</f>
        <v>1142</v>
      </c>
      <c r="I42" s="15"/>
      <c r="J42" s="15"/>
      <c r="K42" s="9"/>
      <c r="L42" s="10"/>
      <c r="M42" s="10"/>
      <c r="N42" s="10"/>
      <c r="O42" s="10"/>
      <c r="P42" s="10"/>
    </row>
    <row r="43" spans="1:16" ht="36" customHeight="1" thickBot="1">
      <c r="A43" s="99" t="s">
        <v>101</v>
      </c>
      <c r="B43" s="16"/>
      <c r="C43" s="10"/>
      <c r="D43" s="113"/>
      <c r="E43" s="32"/>
      <c r="F43" s="166"/>
      <c r="G43" s="32"/>
      <c r="H43" s="32"/>
      <c r="I43" s="15"/>
      <c r="J43" s="15"/>
      <c r="K43" s="9"/>
      <c r="L43" s="10"/>
      <c r="M43" s="10"/>
      <c r="N43" s="10"/>
      <c r="O43" s="10"/>
      <c r="P43" s="10"/>
    </row>
    <row r="44" spans="1:16" ht="51" customHeight="1" thickBot="1">
      <c r="A44" s="4" t="s">
        <v>16</v>
      </c>
      <c r="B44" s="5" t="s">
        <v>85</v>
      </c>
      <c r="C44" s="95" t="s">
        <v>115</v>
      </c>
      <c r="D44" s="133" t="s">
        <v>95</v>
      </c>
      <c r="E44" s="101" t="s">
        <v>96</v>
      </c>
      <c r="F44" s="158" t="s">
        <v>102</v>
      </c>
      <c r="G44" s="169" t="s">
        <v>113</v>
      </c>
      <c r="H44" s="115" t="s">
        <v>114</v>
      </c>
      <c r="I44" s="15"/>
      <c r="J44" s="15"/>
      <c r="K44" s="9"/>
      <c r="L44" s="10"/>
      <c r="M44" s="10"/>
      <c r="N44" s="10"/>
      <c r="O44" s="10"/>
      <c r="P44" s="10"/>
    </row>
    <row r="45" spans="1:16" ht="15" customHeight="1">
      <c r="A45" s="111">
        <v>521</v>
      </c>
      <c r="B45" s="36" t="s">
        <v>74</v>
      </c>
      <c r="C45" s="150" t="s">
        <v>49</v>
      </c>
      <c r="D45" s="77">
        <v>12317</v>
      </c>
      <c r="E45" s="73">
        <v>12317</v>
      </c>
      <c r="F45" s="176">
        <v>13226</v>
      </c>
      <c r="G45" s="151">
        <v>16200</v>
      </c>
      <c r="H45" s="151"/>
      <c r="I45" s="15"/>
      <c r="J45" s="15"/>
      <c r="K45" s="9"/>
      <c r="L45" s="10"/>
      <c r="M45" s="10"/>
      <c r="N45" s="10"/>
      <c r="O45" s="10"/>
      <c r="P45" s="10"/>
    </row>
    <row r="46" spans="1:16" ht="15" customHeight="1">
      <c r="A46" s="103">
        <v>521</v>
      </c>
      <c r="B46" s="18" t="s">
        <v>75</v>
      </c>
      <c r="C46" s="17" t="s">
        <v>50</v>
      </c>
      <c r="D46" s="80">
        <v>915.7</v>
      </c>
      <c r="E46" s="70">
        <v>1001</v>
      </c>
      <c r="F46" s="139">
        <v>1001</v>
      </c>
      <c r="G46" s="118">
        <v>1000</v>
      </c>
      <c r="H46" s="118"/>
      <c r="I46" s="15"/>
      <c r="J46" s="15"/>
      <c r="K46" s="9"/>
      <c r="L46" s="10"/>
      <c r="M46" s="10"/>
      <c r="N46" s="10"/>
      <c r="O46" s="10"/>
      <c r="P46" s="10"/>
    </row>
    <row r="47" spans="1:16" ht="15" customHeight="1">
      <c r="A47" s="103">
        <v>521</v>
      </c>
      <c r="B47" s="18" t="s">
        <v>76</v>
      </c>
      <c r="C47" s="17" t="s">
        <v>69</v>
      </c>
      <c r="D47" s="80">
        <v>0</v>
      </c>
      <c r="E47" s="70">
        <v>0</v>
      </c>
      <c r="F47" s="140">
        <v>0</v>
      </c>
      <c r="G47" s="118">
        <v>0</v>
      </c>
      <c r="H47" s="118"/>
      <c r="I47" s="15"/>
      <c r="J47" s="15"/>
      <c r="K47" s="9"/>
      <c r="L47" s="10"/>
      <c r="M47" s="10"/>
      <c r="N47" s="10"/>
      <c r="O47" s="10"/>
      <c r="P47" s="10"/>
    </row>
    <row r="48" spans="1:16" ht="15" customHeight="1" thickBot="1">
      <c r="A48" s="152">
        <v>521</v>
      </c>
      <c r="B48" s="153" t="s">
        <v>77</v>
      </c>
      <c r="C48" s="37" t="s">
        <v>94</v>
      </c>
      <c r="D48" s="81">
        <v>56.6</v>
      </c>
      <c r="E48" s="72">
        <v>100</v>
      </c>
      <c r="F48" s="141">
        <v>110</v>
      </c>
      <c r="G48" s="127">
        <v>110</v>
      </c>
      <c r="H48" s="127"/>
      <c r="I48" s="15"/>
      <c r="J48" s="15"/>
      <c r="K48" s="9"/>
      <c r="L48" s="10"/>
      <c r="M48" s="10"/>
      <c r="N48" s="10"/>
      <c r="O48" s="10"/>
      <c r="P48" s="10"/>
    </row>
    <row r="49" spans="1:16" ht="19.5" customHeight="1" thickBot="1">
      <c r="A49" s="154"/>
      <c r="B49" s="155"/>
      <c r="C49" s="1" t="s">
        <v>7</v>
      </c>
      <c r="D49" s="74">
        <f>D45+D46+D47+D48</f>
        <v>13289.300000000001</v>
      </c>
      <c r="E49" s="76">
        <f>E45+E46+E47+E48</f>
        <v>13418</v>
      </c>
      <c r="F49" s="144">
        <f>F45+F46+F47+F48</f>
        <v>14337</v>
      </c>
      <c r="G49" s="122">
        <f>G45+G46+G47+G48</f>
        <v>17310</v>
      </c>
      <c r="H49" s="122">
        <f>G49</f>
        <v>17310</v>
      </c>
      <c r="I49" s="31"/>
      <c r="J49" s="15"/>
      <c r="K49" s="9"/>
      <c r="L49" s="10"/>
      <c r="M49" s="10"/>
      <c r="N49" s="10"/>
      <c r="O49" s="10"/>
      <c r="P49" s="10"/>
    </row>
    <row r="50" spans="1:13" ht="15" customHeight="1">
      <c r="A50" s="105">
        <v>524</v>
      </c>
      <c r="B50" s="13" t="s">
        <v>33</v>
      </c>
      <c r="C50" s="12" t="s">
        <v>51</v>
      </c>
      <c r="D50" s="77">
        <v>3225.2</v>
      </c>
      <c r="E50" s="73">
        <v>3271</v>
      </c>
      <c r="F50" s="137">
        <v>3440</v>
      </c>
      <c r="G50" s="117">
        <v>4209</v>
      </c>
      <c r="H50" s="117"/>
      <c r="I50" s="15"/>
      <c r="J50" s="15"/>
      <c r="K50" s="9"/>
      <c r="L50" s="10"/>
      <c r="M50" s="10"/>
    </row>
    <row r="51" spans="1:13" ht="15" customHeight="1" thickBot="1">
      <c r="A51" s="109">
        <v>524</v>
      </c>
      <c r="B51" s="30" t="s">
        <v>22</v>
      </c>
      <c r="C51" s="29" t="s">
        <v>52</v>
      </c>
      <c r="D51" s="134">
        <v>1160.6</v>
      </c>
      <c r="E51" s="71">
        <v>1177</v>
      </c>
      <c r="F51" s="146">
        <v>1238</v>
      </c>
      <c r="G51" s="119">
        <v>1515</v>
      </c>
      <c r="H51" s="119"/>
      <c r="I51" s="15"/>
      <c r="J51" s="15"/>
      <c r="K51" s="9"/>
      <c r="L51" s="10"/>
      <c r="M51" s="10"/>
    </row>
    <row r="52" spans="1:13" ht="19.5" customHeight="1" thickBot="1">
      <c r="A52" s="4"/>
      <c r="B52" s="28"/>
      <c r="C52" s="1" t="s">
        <v>8</v>
      </c>
      <c r="D52" s="84">
        <f>D50+D51</f>
        <v>4385.799999999999</v>
      </c>
      <c r="E52" s="82">
        <f>E50+E51</f>
        <v>4448</v>
      </c>
      <c r="F52" s="148">
        <f>F50+F51</f>
        <v>4678</v>
      </c>
      <c r="G52" s="128">
        <f>G50+G51</f>
        <v>5724</v>
      </c>
      <c r="H52" s="128">
        <f>G52</f>
        <v>5724</v>
      </c>
      <c r="I52" s="15"/>
      <c r="J52" s="15"/>
      <c r="K52" s="9"/>
      <c r="L52" s="10"/>
      <c r="M52" s="10"/>
    </row>
    <row r="53" spans="1:13" ht="15" customHeight="1" thickBot="1">
      <c r="A53" s="4">
        <v>525</v>
      </c>
      <c r="B53" s="28" t="s">
        <v>20</v>
      </c>
      <c r="C53" s="1" t="s">
        <v>80</v>
      </c>
      <c r="D53" s="81">
        <v>54.1</v>
      </c>
      <c r="E53" s="72">
        <v>55</v>
      </c>
      <c r="F53" s="142">
        <v>56</v>
      </c>
      <c r="G53" s="127">
        <v>68</v>
      </c>
      <c r="H53" s="127"/>
      <c r="I53" s="15"/>
      <c r="J53" s="15"/>
      <c r="K53" s="9"/>
      <c r="L53" s="10"/>
      <c r="M53" s="10"/>
    </row>
    <row r="54" spans="1:13" ht="19.5" customHeight="1" thickBot="1">
      <c r="A54" s="4"/>
      <c r="B54" s="28"/>
      <c r="C54" s="1" t="s">
        <v>81</v>
      </c>
      <c r="D54" s="84">
        <f>D53</f>
        <v>54.1</v>
      </c>
      <c r="E54" s="82">
        <f>E53</f>
        <v>55</v>
      </c>
      <c r="F54" s="148">
        <f>F53</f>
        <v>56</v>
      </c>
      <c r="G54" s="128">
        <f>G53</f>
        <v>68</v>
      </c>
      <c r="H54" s="128">
        <f>G54</f>
        <v>68</v>
      </c>
      <c r="I54" s="15"/>
      <c r="J54" s="15"/>
      <c r="K54" s="9"/>
      <c r="L54" s="10"/>
      <c r="M54" s="10"/>
    </row>
    <row r="55" spans="1:13" ht="15" customHeight="1">
      <c r="A55" s="111">
        <v>527</v>
      </c>
      <c r="B55" s="36" t="s">
        <v>33</v>
      </c>
      <c r="C55" s="156" t="s">
        <v>98</v>
      </c>
      <c r="D55" s="114">
        <v>185.6</v>
      </c>
      <c r="E55" s="83">
        <v>248</v>
      </c>
      <c r="F55" s="137">
        <v>267</v>
      </c>
      <c r="G55" s="125">
        <v>326</v>
      </c>
      <c r="H55" s="125"/>
      <c r="I55" s="15"/>
      <c r="J55" s="15"/>
      <c r="K55" s="9"/>
      <c r="L55" s="10"/>
      <c r="M55" s="10"/>
    </row>
    <row r="56" spans="1:13" ht="15" customHeight="1" thickBot="1">
      <c r="A56" s="105">
        <v>527</v>
      </c>
      <c r="B56" s="157" t="s">
        <v>22</v>
      </c>
      <c r="C56" s="19" t="s">
        <v>60</v>
      </c>
      <c r="D56" s="134">
        <v>23.2</v>
      </c>
      <c r="E56" s="71">
        <v>30</v>
      </c>
      <c r="F56" s="141">
        <v>30</v>
      </c>
      <c r="G56" s="119">
        <v>30</v>
      </c>
      <c r="H56" s="119"/>
      <c r="I56" s="15"/>
      <c r="J56" s="15"/>
      <c r="K56" s="9"/>
      <c r="L56" s="10"/>
      <c r="M56" s="10"/>
    </row>
    <row r="57" spans="1:13" ht="19.5" customHeight="1" thickBot="1">
      <c r="A57" s="4"/>
      <c r="B57" s="22"/>
      <c r="C57" s="21" t="s">
        <v>9</v>
      </c>
      <c r="D57" s="84">
        <f>D55+D56</f>
        <v>208.79999999999998</v>
      </c>
      <c r="E57" s="82">
        <f>E55+E56</f>
        <v>278</v>
      </c>
      <c r="F57" s="148">
        <f>F55+F56</f>
        <v>297</v>
      </c>
      <c r="G57" s="128">
        <f>G55+G56</f>
        <v>356</v>
      </c>
      <c r="H57" s="128">
        <f>G57</f>
        <v>356</v>
      </c>
      <c r="I57" s="15"/>
      <c r="J57" s="15"/>
      <c r="K57" s="9"/>
      <c r="L57" s="10"/>
      <c r="M57" s="10"/>
    </row>
    <row r="58" spans="1:13" ht="15" customHeight="1" thickBot="1">
      <c r="A58" s="109">
        <v>528</v>
      </c>
      <c r="B58" s="30" t="s">
        <v>53</v>
      </c>
      <c r="C58" s="39" t="s">
        <v>89</v>
      </c>
      <c r="D58" s="134">
        <v>291.3</v>
      </c>
      <c r="E58" s="71">
        <v>310</v>
      </c>
      <c r="F58" s="141">
        <v>310</v>
      </c>
      <c r="G58" s="119">
        <v>310</v>
      </c>
      <c r="H58" s="119"/>
      <c r="I58" s="15"/>
      <c r="J58" s="15"/>
      <c r="K58" s="9"/>
      <c r="L58" s="10"/>
      <c r="M58" s="10"/>
    </row>
    <row r="59" spans="1:13" ht="19.5" customHeight="1" thickBot="1">
      <c r="A59" s="4"/>
      <c r="B59" s="28"/>
      <c r="C59" s="1" t="s">
        <v>14</v>
      </c>
      <c r="D59" s="74">
        <f>D58</f>
        <v>291.3</v>
      </c>
      <c r="E59" s="76">
        <f>E58</f>
        <v>310</v>
      </c>
      <c r="F59" s="144">
        <f>F58</f>
        <v>310</v>
      </c>
      <c r="G59" s="122">
        <f>G58</f>
        <v>310</v>
      </c>
      <c r="H59" s="122">
        <v>310</v>
      </c>
      <c r="I59" s="31"/>
      <c r="J59" s="15"/>
      <c r="K59" s="9"/>
      <c r="L59" s="10"/>
      <c r="M59" s="10"/>
    </row>
    <row r="60" spans="1:13" ht="15" customHeight="1" thickBot="1">
      <c r="A60" s="109">
        <v>542</v>
      </c>
      <c r="B60" s="30"/>
      <c r="C60" s="29" t="s">
        <v>54</v>
      </c>
      <c r="D60" s="90">
        <v>0</v>
      </c>
      <c r="E60" s="79">
        <v>0</v>
      </c>
      <c r="F60" s="163">
        <v>0</v>
      </c>
      <c r="G60" s="124">
        <v>0</v>
      </c>
      <c r="H60" s="124">
        <v>0</v>
      </c>
      <c r="I60" s="15"/>
      <c r="J60" s="15"/>
      <c r="K60" s="9"/>
      <c r="L60" s="10"/>
      <c r="M60" s="10"/>
    </row>
    <row r="61" spans="1:13" ht="19.5" customHeight="1" thickBot="1">
      <c r="A61" s="4"/>
      <c r="B61" s="28"/>
      <c r="C61" s="1" t="s">
        <v>15</v>
      </c>
      <c r="D61" s="84">
        <f>D60</f>
        <v>0</v>
      </c>
      <c r="E61" s="84">
        <f>E60</f>
        <v>0</v>
      </c>
      <c r="F61" s="147">
        <v>0</v>
      </c>
      <c r="G61" s="128">
        <v>0</v>
      </c>
      <c r="H61" s="128">
        <v>0</v>
      </c>
      <c r="I61" s="15"/>
      <c r="J61" s="15"/>
      <c r="K61" s="9"/>
      <c r="L61" s="10"/>
      <c r="M61" s="10"/>
    </row>
    <row r="62" spans="1:13" ht="15" customHeight="1">
      <c r="A62" s="111">
        <v>549</v>
      </c>
      <c r="B62" s="36" t="s">
        <v>33</v>
      </c>
      <c r="C62" s="40" t="s">
        <v>93</v>
      </c>
      <c r="D62" s="77">
        <v>0</v>
      </c>
      <c r="E62" s="73">
        <v>0</v>
      </c>
      <c r="F62" s="138">
        <v>0</v>
      </c>
      <c r="G62" s="125">
        <v>0</v>
      </c>
      <c r="H62" s="125"/>
      <c r="I62" s="15"/>
      <c r="J62" s="15"/>
      <c r="K62" s="9"/>
      <c r="L62" s="10"/>
      <c r="M62" s="10"/>
    </row>
    <row r="63" spans="1:13" ht="15" customHeight="1">
      <c r="A63" s="103">
        <v>549</v>
      </c>
      <c r="B63" s="18" t="s">
        <v>59</v>
      </c>
      <c r="C63" s="17" t="s">
        <v>82</v>
      </c>
      <c r="D63" s="80">
        <v>143.9</v>
      </c>
      <c r="E63" s="70">
        <v>152</v>
      </c>
      <c r="F63" s="139">
        <v>152</v>
      </c>
      <c r="G63" s="118">
        <v>152</v>
      </c>
      <c r="H63" s="118"/>
      <c r="I63" s="15"/>
      <c r="J63" s="15"/>
      <c r="K63" s="9"/>
      <c r="L63" s="10"/>
      <c r="M63" s="10"/>
    </row>
    <row r="64" spans="1:13" ht="15" customHeight="1">
      <c r="A64" s="103">
        <v>549</v>
      </c>
      <c r="B64" s="18" t="s">
        <v>55</v>
      </c>
      <c r="C64" s="17" t="s">
        <v>56</v>
      </c>
      <c r="D64" s="80">
        <v>0.8</v>
      </c>
      <c r="E64" s="70">
        <v>2</v>
      </c>
      <c r="F64" s="140">
        <v>2</v>
      </c>
      <c r="G64" s="118">
        <v>2</v>
      </c>
      <c r="H64" s="118"/>
      <c r="I64" s="15"/>
      <c r="J64" s="15"/>
      <c r="K64" s="9"/>
      <c r="L64" s="10"/>
      <c r="M64" s="10"/>
    </row>
    <row r="65" spans="1:13" ht="15" customHeight="1" thickBot="1">
      <c r="A65" s="104">
        <v>549</v>
      </c>
      <c r="B65" s="20" t="s">
        <v>57</v>
      </c>
      <c r="C65" s="19" t="s">
        <v>58</v>
      </c>
      <c r="D65" s="134">
        <v>3</v>
      </c>
      <c r="E65" s="71">
        <v>3</v>
      </c>
      <c r="F65" s="145">
        <v>3</v>
      </c>
      <c r="G65" s="119">
        <v>3</v>
      </c>
      <c r="H65" s="119"/>
      <c r="I65" s="15"/>
      <c r="J65" s="15"/>
      <c r="K65" s="9"/>
      <c r="L65" s="10"/>
      <c r="M65" s="10"/>
    </row>
    <row r="66" spans="1:13" ht="19.5" customHeight="1" thickBot="1">
      <c r="A66" s="4"/>
      <c r="B66" s="28"/>
      <c r="C66" s="1" t="s">
        <v>83</v>
      </c>
      <c r="D66" s="84">
        <f>D62+D63+D64+D65</f>
        <v>147.70000000000002</v>
      </c>
      <c r="E66" s="82">
        <f>E62+E63+E64+E65</f>
        <v>157</v>
      </c>
      <c r="F66" s="148">
        <f>F62+F63+F64+F65</f>
        <v>157</v>
      </c>
      <c r="G66" s="128">
        <f>G62+G63+G64+G65</f>
        <v>157</v>
      </c>
      <c r="H66" s="128">
        <v>157</v>
      </c>
      <c r="I66" s="41"/>
      <c r="J66" s="15"/>
      <c r="K66" s="9"/>
      <c r="L66" s="10"/>
      <c r="M66" s="10"/>
    </row>
    <row r="67" spans="1:13" ht="15" customHeight="1" thickBot="1">
      <c r="A67" s="109">
        <v>551</v>
      </c>
      <c r="B67" s="30"/>
      <c r="C67" s="39" t="s">
        <v>91</v>
      </c>
      <c r="D67" s="81">
        <v>53.3</v>
      </c>
      <c r="E67" s="72">
        <v>100</v>
      </c>
      <c r="F67" s="142">
        <v>95</v>
      </c>
      <c r="G67" s="129">
        <v>181</v>
      </c>
      <c r="H67" s="129"/>
      <c r="I67" s="15"/>
      <c r="J67" s="15"/>
      <c r="K67" s="9"/>
      <c r="L67" s="10"/>
      <c r="M67" s="10"/>
    </row>
    <row r="68" spans="1:13" ht="15" customHeight="1" thickBot="1">
      <c r="A68" s="4"/>
      <c r="B68" s="28"/>
      <c r="C68" s="95" t="s">
        <v>92</v>
      </c>
      <c r="D68" s="84">
        <f>D67</f>
        <v>53.3</v>
      </c>
      <c r="E68" s="82">
        <f>E67</f>
        <v>100</v>
      </c>
      <c r="F68" s="148">
        <f>F67</f>
        <v>95</v>
      </c>
      <c r="G68" s="128">
        <v>181</v>
      </c>
      <c r="H68" s="128">
        <f>G68</f>
        <v>181</v>
      </c>
      <c r="I68" s="15"/>
      <c r="J68" s="15"/>
      <c r="K68" s="9"/>
      <c r="L68" s="10"/>
      <c r="M68" s="10"/>
    </row>
    <row r="69" spans="1:13" ht="15" customHeight="1">
      <c r="A69" s="111">
        <v>558</v>
      </c>
      <c r="B69" s="36" t="s">
        <v>105</v>
      </c>
      <c r="C69" s="42" t="s">
        <v>108</v>
      </c>
      <c r="D69" s="77">
        <v>0</v>
      </c>
      <c r="E69" s="73">
        <v>0</v>
      </c>
      <c r="F69" s="138">
        <v>15</v>
      </c>
      <c r="G69" s="125">
        <v>15</v>
      </c>
      <c r="H69" s="125"/>
      <c r="I69" s="15"/>
      <c r="J69" s="15"/>
      <c r="K69" s="9"/>
      <c r="L69" s="10"/>
      <c r="M69" s="10"/>
    </row>
    <row r="70" spans="1:13" ht="15" customHeight="1">
      <c r="A70" s="103">
        <v>558</v>
      </c>
      <c r="B70" s="24" t="s">
        <v>106</v>
      </c>
      <c r="C70" s="43" t="s">
        <v>107</v>
      </c>
      <c r="D70" s="80">
        <v>34.8</v>
      </c>
      <c r="E70" s="70">
        <v>0</v>
      </c>
      <c r="F70" s="140">
        <v>85</v>
      </c>
      <c r="G70" s="118">
        <v>65</v>
      </c>
      <c r="H70" s="118"/>
      <c r="I70" s="15"/>
      <c r="J70" s="15"/>
      <c r="K70" s="9"/>
      <c r="L70" s="10"/>
      <c r="M70" s="10"/>
    </row>
    <row r="71" spans="1:13" ht="19.5" customHeight="1" thickBot="1">
      <c r="A71" s="104"/>
      <c r="B71" s="22"/>
      <c r="C71" s="96" t="s">
        <v>90</v>
      </c>
      <c r="D71" s="84">
        <f>SUM(D69:D70)</f>
        <v>34.8</v>
      </c>
      <c r="E71" s="84">
        <f>SUM(E69:E70)</f>
        <v>0</v>
      </c>
      <c r="F71" s="147">
        <f>SUM(F69:F70)</f>
        <v>100</v>
      </c>
      <c r="G71" s="130">
        <f>SUM(G69:G70)</f>
        <v>80</v>
      </c>
      <c r="H71" s="130">
        <f>G71</f>
        <v>80</v>
      </c>
      <c r="I71" s="15"/>
      <c r="J71" s="15"/>
      <c r="K71" s="9"/>
      <c r="L71" s="10"/>
      <c r="M71" s="10"/>
    </row>
    <row r="72" spans="1:13" ht="19.5" customHeight="1" thickBot="1">
      <c r="A72" s="112">
        <v>591</v>
      </c>
      <c r="B72" s="44" t="s">
        <v>33</v>
      </c>
      <c r="C72" s="37" t="s">
        <v>86</v>
      </c>
      <c r="D72" s="81">
        <v>0.5</v>
      </c>
      <c r="E72" s="81">
        <v>2</v>
      </c>
      <c r="F72" s="141">
        <v>1</v>
      </c>
      <c r="G72" s="127">
        <v>1</v>
      </c>
      <c r="H72" s="127"/>
      <c r="I72" s="15"/>
      <c r="J72" s="15"/>
      <c r="K72" s="9"/>
      <c r="L72" s="10"/>
      <c r="M72" s="10"/>
    </row>
    <row r="73" spans="1:13" ht="19.5" customHeight="1" thickBot="1">
      <c r="A73" s="112"/>
      <c r="B73" s="44"/>
      <c r="C73" s="37" t="s">
        <v>87</v>
      </c>
      <c r="D73" s="84">
        <f>D72</f>
        <v>0.5</v>
      </c>
      <c r="E73" s="84">
        <f>E72</f>
        <v>2</v>
      </c>
      <c r="F73" s="147">
        <f>F72</f>
        <v>1</v>
      </c>
      <c r="G73" s="130">
        <v>1</v>
      </c>
      <c r="H73" s="130">
        <f>G73</f>
        <v>1</v>
      </c>
      <c r="I73" s="15"/>
      <c r="J73" s="15"/>
      <c r="K73" s="9"/>
      <c r="L73" s="10"/>
      <c r="M73" s="10"/>
    </row>
    <row r="74" spans="1:13" ht="6.75" customHeight="1" thickBot="1">
      <c r="A74" s="112"/>
      <c r="B74" s="44"/>
      <c r="C74" s="37"/>
      <c r="D74" s="84"/>
      <c r="E74" s="84"/>
      <c r="F74" s="147"/>
      <c r="G74" s="122"/>
      <c r="H74" s="122"/>
      <c r="I74" s="15"/>
      <c r="J74" s="15"/>
      <c r="K74" s="9"/>
      <c r="L74" s="15"/>
      <c r="M74" s="10"/>
    </row>
    <row r="75" spans="1:13" ht="26.25" customHeight="1" thickBot="1">
      <c r="A75" s="112"/>
      <c r="B75" s="22"/>
      <c r="C75" s="23" t="s">
        <v>2</v>
      </c>
      <c r="D75" s="84">
        <f>D3-D8</f>
        <v>-15423.299999999997</v>
      </c>
      <c r="E75" s="84">
        <f>E3-E8</f>
        <v>-15767</v>
      </c>
      <c r="F75" s="147">
        <f>F3-F8</f>
        <v>-17108</v>
      </c>
      <c r="G75" s="175">
        <f>G3-G8</f>
        <v>-21272</v>
      </c>
      <c r="H75" s="130">
        <f>H3-H8</f>
        <v>-21272</v>
      </c>
      <c r="I75" s="15"/>
      <c r="J75" s="15"/>
      <c r="K75" s="9"/>
      <c r="L75" s="10"/>
      <c r="M75" s="10"/>
    </row>
    <row r="76" spans="1:13" ht="22.5" customHeight="1" thickBot="1">
      <c r="A76" s="111"/>
      <c r="B76" s="13"/>
      <c r="C76" s="26" t="s">
        <v>104</v>
      </c>
      <c r="D76" s="74">
        <f>D77+D78+D79</f>
        <v>15423.3</v>
      </c>
      <c r="E76" s="74">
        <f>E77+E78</f>
        <v>15770</v>
      </c>
      <c r="F76" s="143">
        <f>F77+F78+F79</f>
        <v>17108</v>
      </c>
      <c r="G76" s="170">
        <f>G77+G78+G79</f>
        <v>21272</v>
      </c>
      <c r="H76" s="121">
        <f>H77+H78+H79</f>
        <v>21272</v>
      </c>
      <c r="I76" s="15"/>
      <c r="J76" s="15"/>
      <c r="K76" s="9"/>
      <c r="L76" s="15"/>
      <c r="M76" s="10"/>
    </row>
    <row r="77" spans="1:13" ht="15" customHeight="1">
      <c r="A77" s="103">
        <v>672</v>
      </c>
      <c r="B77" s="18" t="s">
        <v>84</v>
      </c>
      <c r="C77" s="17" t="s">
        <v>10</v>
      </c>
      <c r="D77" s="77">
        <v>6976.3</v>
      </c>
      <c r="E77" s="73">
        <v>9770</v>
      </c>
      <c r="F77" s="137">
        <v>5832</v>
      </c>
      <c r="G77" s="171">
        <v>11270</v>
      </c>
      <c r="H77" s="117">
        <v>11270</v>
      </c>
      <c r="I77" s="15"/>
      <c r="J77" s="45"/>
      <c r="K77" s="9"/>
      <c r="L77" s="10"/>
      <c r="M77" s="10"/>
    </row>
    <row r="78" spans="1:13" ht="15" customHeight="1">
      <c r="A78" s="103">
        <v>672</v>
      </c>
      <c r="B78" s="18" t="s">
        <v>100</v>
      </c>
      <c r="C78" s="17" t="s">
        <v>13</v>
      </c>
      <c r="D78" s="80">
        <v>7859</v>
      </c>
      <c r="E78" s="70">
        <v>6000</v>
      </c>
      <c r="F78" s="139">
        <v>9898</v>
      </c>
      <c r="G78" s="172">
        <v>9302</v>
      </c>
      <c r="H78" s="118">
        <f>G78</f>
        <v>9302</v>
      </c>
      <c r="I78" s="15"/>
      <c r="J78" s="15"/>
      <c r="K78" s="9"/>
      <c r="L78" s="10"/>
      <c r="M78" s="10"/>
    </row>
    <row r="79" spans="1:13" ht="15" customHeight="1" thickBot="1">
      <c r="A79" s="107">
        <v>672</v>
      </c>
      <c r="B79" s="27"/>
      <c r="C79" s="102" t="s">
        <v>116</v>
      </c>
      <c r="D79" s="134">
        <v>588</v>
      </c>
      <c r="E79" s="71">
        <v>0</v>
      </c>
      <c r="F79" s="164">
        <v>1378</v>
      </c>
      <c r="G79" s="173">
        <v>700</v>
      </c>
      <c r="H79" s="119">
        <f>G79</f>
        <v>700</v>
      </c>
      <c r="I79" s="15"/>
      <c r="J79" s="15"/>
      <c r="K79" s="46"/>
      <c r="L79" s="46"/>
      <c r="M79" s="10"/>
    </row>
    <row r="80" spans="1:13" ht="15" customHeight="1" thickBot="1">
      <c r="A80" s="4"/>
      <c r="B80" s="47"/>
      <c r="C80" s="21" t="s">
        <v>12</v>
      </c>
      <c r="D80" s="90"/>
      <c r="E80" s="79">
        <v>500</v>
      </c>
      <c r="F80" s="163">
        <v>500</v>
      </c>
      <c r="G80" s="174">
        <v>0</v>
      </c>
      <c r="H80" s="124">
        <v>0</v>
      </c>
      <c r="I80" s="15"/>
      <c r="J80" s="15"/>
      <c r="K80" s="46"/>
      <c r="L80" s="46"/>
      <c r="M80" s="10"/>
    </row>
    <row r="81" spans="1:13" ht="12.75">
      <c r="A81" s="10"/>
      <c r="B81" s="48"/>
      <c r="C81" s="10"/>
      <c r="D81" s="91"/>
      <c r="E81" s="85"/>
      <c r="F81" s="167"/>
      <c r="G81" s="85"/>
      <c r="H81" s="85"/>
      <c r="I81" s="15"/>
      <c r="J81" s="49"/>
      <c r="K81" s="46"/>
      <c r="L81" s="46"/>
      <c r="M81" s="10"/>
    </row>
    <row r="82" spans="1:13" ht="12.75">
      <c r="A82" s="38"/>
      <c r="B82" s="16"/>
      <c r="C82" s="50" t="s">
        <v>124</v>
      </c>
      <c r="D82" s="91"/>
      <c r="E82" s="85"/>
      <c r="F82" s="167">
        <f>F75+F76</f>
        <v>0</v>
      </c>
      <c r="G82" s="85">
        <f>G75+G76</f>
        <v>0</v>
      </c>
      <c r="H82" s="85"/>
      <c r="L82" s="10"/>
      <c r="M82" s="10"/>
    </row>
    <row r="83" spans="1:13" ht="12.75">
      <c r="A83" s="10"/>
      <c r="B83" s="16"/>
      <c r="C83" s="50"/>
      <c r="D83" s="91"/>
      <c r="E83" s="85"/>
      <c r="F83" s="85"/>
      <c r="G83" s="85"/>
      <c r="H83" s="85"/>
      <c r="L83" s="10"/>
      <c r="M83" s="10"/>
    </row>
    <row r="84" spans="1:13" ht="12.75">
      <c r="A84" s="10"/>
      <c r="B84" s="16"/>
      <c r="C84" s="177" t="s">
        <v>125</v>
      </c>
      <c r="D84" s="91"/>
      <c r="H84" s="9"/>
      <c r="I84" s="15"/>
      <c r="J84" s="15"/>
      <c r="K84" s="10"/>
      <c r="L84" s="10"/>
      <c r="M84" s="10"/>
    </row>
    <row r="85" spans="1:13" ht="12.75">
      <c r="A85" s="10"/>
      <c r="B85" s="16"/>
      <c r="C85" s="10"/>
      <c r="D85" s="91"/>
      <c r="E85" s="15"/>
      <c r="F85" s="15"/>
      <c r="G85" s="9"/>
      <c r="H85" s="9"/>
      <c r="I85" s="15"/>
      <c r="J85" s="15"/>
      <c r="K85" s="10"/>
      <c r="L85" s="10"/>
      <c r="M85" s="10"/>
    </row>
    <row r="86" spans="1:13" ht="12.75">
      <c r="A86" s="10"/>
      <c r="B86" s="16"/>
      <c r="C86" s="10"/>
      <c r="D86" s="91"/>
      <c r="E86" s="15"/>
      <c r="F86" s="15"/>
      <c r="G86" s="9"/>
      <c r="H86" s="9"/>
      <c r="I86" s="15"/>
      <c r="J86" s="15"/>
      <c r="K86" s="10"/>
      <c r="L86" s="10"/>
      <c r="M86" s="10"/>
    </row>
    <row r="87" spans="1:13" ht="12.75">
      <c r="A87" s="10"/>
      <c r="B87" s="16"/>
      <c r="C87" s="10"/>
      <c r="D87" s="91"/>
      <c r="E87" s="15"/>
      <c r="F87" s="15"/>
      <c r="G87" s="9"/>
      <c r="H87" s="9"/>
      <c r="I87" s="15"/>
      <c r="J87" s="15"/>
      <c r="K87" s="10"/>
      <c r="L87" s="10"/>
      <c r="M87" s="10"/>
    </row>
    <row r="88" spans="1:13" ht="12.75">
      <c r="A88" s="10"/>
      <c r="B88" s="16"/>
      <c r="C88" s="10"/>
      <c r="D88" s="91"/>
      <c r="E88" s="15"/>
      <c r="F88" s="15"/>
      <c r="G88" s="9"/>
      <c r="H88" s="9"/>
      <c r="I88" s="15"/>
      <c r="J88" s="15"/>
      <c r="K88" s="10"/>
      <c r="L88" s="10"/>
      <c r="M88" s="10"/>
    </row>
    <row r="89" spans="1:13" ht="12.75">
      <c r="A89" s="10"/>
      <c r="B89" s="16"/>
      <c r="C89" s="10"/>
      <c r="D89" s="91"/>
      <c r="E89" s="178" t="s">
        <v>126</v>
      </c>
      <c r="F89" s="15">
        <f>E77-F77</f>
        <v>3938</v>
      </c>
      <c r="G89" s="9" t="s">
        <v>123</v>
      </c>
      <c r="H89" s="9"/>
      <c r="I89" s="15"/>
      <c r="J89" s="15"/>
      <c r="K89" s="10"/>
      <c r="L89" s="10"/>
      <c r="M89" s="10"/>
    </row>
    <row r="90" spans="1:13" ht="12.75">
      <c r="A90" s="10"/>
      <c r="B90" s="52"/>
      <c r="C90" s="10"/>
      <c r="D90" s="91"/>
      <c r="E90" s="15"/>
      <c r="F90" s="15"/>
      <c r="G90" s="10"/>
      <c r="H90" s="9"/>
      <c r="I90" s="15"/>
      <c r="J90" s="15"/>
      <c r="K90" s="10"/>
      <c r="L90" s="10"/>
      <c r="M90" s="10"/>
    </row>
    <row r="91" spans="2:13" ht="12.75">
      <c r="B91" s="52"/>
      <c r="C91" s="10"/>
      <c r="D91" s="91"/>
      <c r="E91" s="15"/>
      <c r="F91" s="15"/>
      <c r="G91" s="9"/>
      <c r="H91" s="9"/>
      <c r="I91" s="15"/>
      <c r="J91" s="15"/>
      <c r="K91" s="10"/>
      <c r="L91" s="10"/>
      <c r="M91" s="10"/>
    </row>
    <row r="92" spans="2:13" ht="12.75">
      <c r="B92" s="52"/>
      <c r="C92" s="10"/>
      <c r="D92" s="91"/>
      <c r="E92" s="15"/>
      <c r="F92" s="15"/>
      <c r="G92" s="9"/>
      <c r="H92" s="9"/>
      <c r="I92" s="15"/>
      <c r="J92" s="15"/>
      <c r="K92" s="10"/>
      <c r="L92" s="10"/>
      <c r="M92" s="10"/>
    </row>
    <row r="93" spans="2:13" ht="12.75">
      <c r="B93" s="52"/>
      <c r="C93" s="34"/>
      <c r="D93" s="91"/>
      <c r="E93" s="15"/>
      <c r="F93" s="15"/>
      <c r="G93" s="31"/>
      <c r="H93" s="31"/>
      <c r="I93" s="53"/>
      <c r="J93" s="15"/>
      <c r="K93" s="10"/>
      <c r="L93" s="10"/>
      <c r="M93" s="10"/>
    </row>
    <row r="94" spans="2:13" ht="12.75">
      <c r="B94" s="52"/>
      <c r="C94" s="34"/>
      <c r="D94" s="91"/>
      <c r="E94" s="15"/>
      <c r="F94" s="15"/>
      <c r="G94" s="9"/>
      <c r="H94" s="9"/>
      <c r="I94" s="53"/>
      <c r="J94" s="15"/>
      <c r="K94" s="10"/>
      <c r="L94" s="10"/>
      <c r="M94" s="10"/>
    </row>
    <row r="95" spans="1:13" ht="12.75">
      <c r="A95" s="54"/>
      <c r="C95" s="34"/>
      <c r="D95" s="91"/>
      <c r="E95" s="15"/>
      <c r="F95" s="15"/>
      <c r="G95" s="9"/>
      <c r="H95" s="9"/>
      <c r="I95" s="15"/>
      <c r="J95" s="10"/>
      <c r="K95" s="10"/>
      <c r="L95" s="10"/>
      <c r="M95" s="10"/>
    </row>
    <row r="96" spans="3:13" ht="12.75">
      <c r="C96" s="10"/>
      <c r="D96" s="91"/>
      <c r="E96" s="15"/>
      <c r="F96" s="15"/>
      <c r="G96" s="9"/>
      <c r="H96" s="9"/>
      <c r="I96" s="15"/>
      <c r="J96" s="10"/>
      <c r="K96" s="10"/>
      <c r="L96" s="10"/>
      <c r="M96" s="10"/>
    </row>
    <row r="97" spans="3:13" ht="12.75">
      <c r="C97" s="10"/>
      <c r="D97" s="91"/>
      <c r="E97" s="15"/>
      <c r="F97" s="15"/>
      <c r="G97" s="9"/>
      <c r="H97" s="9"/>
      <c r="I97" s="15"/>
      <c r="J97" s="10"/>
      <c r="K97" s="10"/>
      <c r="L97" s="10"/>
      <c r="M97" s="10"/>
    </row>
    <row r="98" spans="2:13" ht="12.75">
      <c r="B98" s="52"/>
      <c r="C98" s="34"/>
      <c r="D98" s="91"/>
      <c r="E98" s="15"/>
      <c r="F98" s="15"/>
      <c r="G98" s="9"/>
      <c r="H98" s="9"/>
      <c r="I98" s="31"/>
      <c r="J98" s="10"/>
      <c r="K98" s="10"/>
      <c r="L98" s="10"/>
      <c r="M98" s="10"/>
    </row>
    <row r="99" spans="5:13" ht="12.75">
      <c r="E99" s="15"/>
      <c r="F99" s="15"/>
      <c r="G99" s="9"/>
      <c r="H99" s="9"/>
      <c r="I99" s="15"/>
      <c r="J99" s="10"/>
      <c r="K99" s="10"/>
      <c r="L99" s="10"/>
      <c r="M99" s="10"/>
    </row>
    <row r="100" spans="5:13" ht="12.75">
      <c r="E100" s="15"/>
      <c r="F100" s="15"/>
      <c r="G100" s="9"/>
      <c r="H100" s="9"/>
      <c r="I100" s="15"/>
      <c r="J100" s="10"/>
      <c r="K100" s="51"/>
      <c r="L100" s="10"/>
      <c r="M100" s="10"/>
    </row>
    <row r="101" spans="5:13" ht="12.75">
      <c r="E101" s="15"/>
      <c r="F101" s="15"/>
      <c r="G101" s="9"/>
      <c r="H101" s="9"/>
      <c r="I101" s="15"/>
      <c r="J101" s="10"/>
      <c r="K101" s="10"/>
      <c r="L101" s="10"/>
      <c r="M101" s="10"/>
    </row>
    <row r="102" spans="5:13" ht="12.75">
      <c r="E102" s="15"/>
      <c r="F102" s="15"/>
      <c r="G102" s="9"/>
      <c r="H102" s="9"/>
      <c r="I102" s="16"/>
      <c r="J102" s="10"/>
      <c r="K102" s="10"/>
      <c r="L102" s="10"/>
      <c r="M102" s="10"/>
    </row>
    <row r="103" spans="5:13" ht="12.75">
      <c r="E103" s="15"/>
      <c r="F103" s="15"/>
      <c r="G103" s="10"/>
      <c r="H103" s="10"/>
      <c r="I103" s="10"/>
      <c r="J103" s="10"/>
      <c r="K103" s="10"/>
      <c r="L103" s="10"/>
      <c r="M103" s="10"/>
    </row>
    <row r="104" spans="10:13" ht="12.75">
      <c r="J104" s="10"/>
      <c r="K104" s="10"/>
      <c r="L104" s="10"/>
      <c r="M104" s="10"/>
    </row>
    <row r="105" spans="10:13" ht="12.75">
      <c r="J105" s="10"/>
      <c r="K105" s="10"/>
      <c r="L105" s="10"/>
      <c r="M105" s="10"/>
    </row>
    <row r="106" spans="10:13" ht="12.75">
      <c r="J106" s="10"/>
      <c r="K106" s="10"/>
      <c r="L106" s="10"/>
      <c r="M106" s="10"/>
    </row>
    <row r="107" spans="10:13" ht="12.75">
      <c r="J107" s="10"/>
      <c r="K107" s="10"/>
      <c r="L107" s="10"/>
      <c r="M107" s="10"/>
    </row>
    <row r="108" spans="10:13" ht="12.75">
      <c r="J108" s="10"/>
      <c r="K108" s="10"/>
      <c r="L108" s="10"/>
      <c r="M108" s="10"/>
    </row>
    <row r="109" spans="10:13" ht="12.75">
      <c r="J109" s="10"/>
      <c r="K109" s="10"/>
      <c r="L109" s="10"/>
      <c r="M109" s="10"/>
    </row>
    <row r="110" spans="10:13" ht="12.75">
      <c r="J110" s="10"/>
      <c r="K110" s="10"/>
      <c r="L110" s="10"/>
      <c r="M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</sheetData>
  <sheetProtection/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&amp;C&amp;Pz&amp;N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Dagmar Ludvíková</cp:lastModifiedBy>
  <cp:lastPrinted>2017-11-10T13:56:00Z</cp:lastPrinted>
  <dcterms:created xsi:type="dcterms:W3CDTF">2003-01-29T09:40:55Z</dcterms:created>
  <dcterms:modified xsi:type="dcterms:W3CDTF">2018-01-03T08:14:24Z</dcterms:modified>
  <cp:category/>
  <cp:version/>
  <cp:contentType/>
  <cp:contentStatus/>
</cp:coreProperties>
</file>