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<sst xmlns="http://schemas.openxmlformats.org/spreadsheetml/2006/main" count="167" uniqueCount="43">
  <si>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</si>
  <si>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</si>
  <si>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</si>
  <si>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</si>
  <si>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</si>
  <si>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</si>
  <si>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</si>
  <si>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</si>
  <si>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</si>
  <si>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</si>
  <si>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</si>
  <si>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</si>
  <si>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</si>
  <si>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</si>
  <si>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</si>
  <si>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</si>
  <si>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</si>
  <si>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</si>
  <si>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</si>
  <si>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</si>
  <si>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</si>
  <si>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</si>
  <si>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</si>
  <si>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</si>
  <si>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</si>
  <si>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</si>
  <si>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</si>
  <si>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</si>
  <si>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</si>
  <si>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</si>
  <si>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</si>
  <si>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</si>
  <si>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</si>
  <si>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</si>
  <si>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</si>
  <si>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</si>
  <si>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</si>
  <si>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</si>
  <si>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</si>
  <si>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</si>
  <si>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</si>
  <si>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 xml:space="preserve">Organizace:  </t>
  </si>
  <si>
    <t>MŠ Velvarská, Velvarská 31a, Praha 6 160 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</si>
</sst>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 t="s">
        <v>42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10" t="s">
        <v>40</v>
      </c>
      <c r="C6" s="111"/>
      <c r="D6" s="111"/>
      <c r="E6" s="111"/>
      <c r="F6" s="111"/>
      <c r="G6" s="111"/>
      <c r="H6" s="112"/>
      <c r="I6" s="87" t="s">
        <v>39</v>
      </c>
      <c r="J6" s="88"/>
      <c r="K6" s="88"/>
      <c r="L6" s="88"/>
      <c r="M6" s="88"/>
      <c r="N6" s="88"/>
      <c r="O6" s="88"/>
      <c r="P6" s="89"/>
    </row>
    <row r="7" spans="1:16" ht="23.25" customHeight="1">
      <c r="A7" s="108" t="s">
        <v>0</v>
      </c>
      <c r="B7" s="90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97" t="s">
        <v>5</v>
      </c>
      <c r="H7" s="103" t="s">
        <v>30</v>
      </c>
      <c r="I7" s="90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101" t="s">
        <v>37</v>
      </c>
      <c r="P7" s="106" t="s">
        <v>30</v>
      </c>
    </row>
    <row r="8" spans="1:16" ht="18.75" customHeight="1">
      <c r="A8" s="108"/>
      <c r="B8" s="90"/>
      <c r="C8" s="93"/>
      <c r="D8" s="93"/>
      <c r="E8" s="95"/>
      <c r="F8" s="95"/>
      <c r="G8" s="98"/>
      <c r="H8" s="104"/>
      <c r="I8" s="90"/>
      <c r="J8" s="93"/>
      <c r="K8" s="93"/>
      <c r="L8" s="95"/>
      <c r="M8" s="95"/>
      <c r="N8" s="95"/>
      <c r="O8" s="101"/>
      <c r="P8" s="106"/>
    </row>
    <row r="9" spans="1:16" ht="17.25" customHeight="1">
      <c r="A9" s="109"/>
      <c r="B9" s="91"/>
      <c r="C9" s="94"/>
      <c r="D9" s="94"/>
      <c r="E9" s="96"/>
      <c r="F9" s="96"/>
      <c r="G9" s="99"/>
      <c r="H9" s="105"/>
      <c r="I9" s="91"/>
      <c r="J9" s="94"/>
      <c r="K9" s="94"/>
      <c r="L9" s="96"/>
      <c r="M9" s="96"/>
      <c r="N9" s="96"/>
      <c r="O9" s="102"/>
      <c r="P9" s="107"/>
    </row>
    <row r="10" spans="1:16" ht="18.75" customHeight="1">
      <c r="A10" s="50" t="s">
        <v>6</v>
      </c>
      <c r="B10" s="60">
        <f>SUM(B11:B15)</f>
        <v>16069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450</v>
      </c>
      <c r="I10" s="23">
        <f>SUM(I11:I15)</f>
        <v>15589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450</v>
      </c>
    </row>
    <row r="11" spans="1:16" ht="18.75" customHeight="1">
      <c r="A11" s="51" t="s">
        <v>8</v>
      </c>
      <c r="B11" s="70">
        <v>12265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12265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1298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1339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100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100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521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1885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450</v>
      </c>
      <c r="I15" s="13">
        <f>SUM(I16:I18)</f>
        <v>1885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450</v>
      </c>
    </row>
    <row r="16" spans="1:16" ht="18.75" customHeight="1">
      <c r="A16" s="53" t="s">
        <v>34</v>
      </c>
      <c r="B16" s="71">
        <v>585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585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1300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1300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450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450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16069</v>
      </c>
      <c r="C19" s="29">
        <f t="shared" si="0"/>
        <v>12265</v>
      </c>
      <c r="D19" s="29">
        <f t="shared" si="0"/>
        <v>1298</v>
      </c>
      <c r="E19" s="29">
        <f t="shared" si="0"/>
        <v>1885</v>
      </c>
      <c r="F19" s="29">
        <f t="shared" si="0"/>
        <v>100</v>
      </c>
      <c r="G19" s="30">
        <f t="shared" si="0"/>
        <v>521</v>
      </c>
      <c r="H19" s="81">
        <f>H21+H23+H27</f>
        <v>215</v>
      </c>
      <c r="I19" s="13">
        <f t="shared" si="0"/>
        <v>15589</v>
      </c>
      <c r="J19" s="29">
        <f t="shared" si="0"/>
        <v>12265</v>
      </c>
      <c r="K19" s="29">
        <f t="shared" si="0"/>
        <v>1339</v>
      </c>
      <c r="L19" s="29">
        <f t="shared" si="0"/>
        <v>1885</v>
      </c>
      <c r="M19" s="29">
        <f t="shared" si="0"/>
        <v>100</v>
      </c>
      <c r="N19" s="29">
        <f t="shared" si="0"/>
        <v>0</v>
      </c>
      <c r="O19" s="45">
        <f aca="true" t="shared" si="1" ref="O19:O33">IF(D19=0,,(K19/D19)*100)</f>
        <v>103.15870570107859</v>
      </c>
      <c r="P19" s="46">
        <f>SUM(P20+P24+P27+P28+P29+P30+P31+P32+P33)</f>
        <v>215</v>
      </c>
    </row>
    <row r="20" spans="1:16" ht="18.75" customHeight="1">
      <c r="A20" s="52" t="s">
        <v>16</v>
      </c>
      <c r="B20" s="13">
        <f aca="true" t="shared" si="2" ref="B20:N20">SUM(B21:B23)</f>
        <v>2277</v>
      </c>
      <c r="C20" s="29">
        <v>86</v>
      </c>
      <c r="D20" s="29">
        <f>D21+D23</f>
        <v>556</v>
      </c>
      <c r="E20" s="29">
        <f>E21+E22+E23</f>
        <v>1585</v>
      </c>
      <c r="F20" s="29">
        <f>F21</f>
        <v>50</v>
      </c>
      <c r="G20" s="30">
        <f t="shared" si="2"/>
        <v>0</v>
      </c>
      <c r="H20" s="82">
        <v>35</v>
      </c>
      <c r="I20" s="13">
        <f t="shared" si="2"/>
        <v>2284</v>
      </c>
      <c r="J20" s="29">
        <f t="shared" si="2"/>
        <v>86</v>
      </c>
      <c r="K20" s="29">
        <f t="shared" si="2"/>
        <v>563</v>
      </c>
      <c r="L20" s="29">
        <f t="shared" si="2"/>
        <v>1585</v>
      </c>
      <c r="M20" s="29">
        <f t="shared" si="2"/>
        <v>50</v>
      </c>
      <c r="N20" s="29">
        <f t="shared" si="2"/>
        <v>0</v>
      </c>
      <c r="O20" s="45">
        <f t="shared" si="1"/>
        <v>101.25899280575538</v>
      </c>
      <c r="P20" s="46">
        <f>SUM(P21:P23)</f>
        <v>35</v>
      </c>
    </row>
    <row r="21" spans="1:16" ht="18.75" customHeight="1">
      <c r="A21" s="53" t="s">
        <v>17</v>
      </c>
      <c r="B21" s="37">
        <f>C21+D21+E21+F21+G21</f>
        <v>321</v>
      </c>
      <c r="C21" s="73">
        <v>86</v>
      </c>
      <c r="D21" s="73">
        <v>100</v>
      </c>
      <c r="E21" s="73">
        <v>85</v>
      </c>
      <c r="F21" s="73">
        <v>50</v>
      </c>
      <c r="G21" s="73">
        <v>0</v>
      </c>
      <c r="H21" s="83">
        <v>15</v>
      </c>
      <c r="I21" s="37">
        <f>J21+K21+L21+M21+N21</f>
        <v>328</v>
      </c>
      <c r="J21" s="6">
        <v>86</v>
      </c>
      <c r="K21" s="6">
        <v>107</v>
      </c>
      <c r="L21" s="6">
        <v>85</v>
      </c>
      <c r="M21" s="6">
        <v>50</v>
      </c>
      <c r="N21" s="6"/>
      <c r="O21" s="45">
        <f t="shared" si="1"/>
        <v>107</v>
      </c>
      <c r="P21" s="16">
        <v>15</v>
      </c>
    </row>
    <row r="22" spans="1:16" ht="18.75" customHeight="1">
      <c r="A22" s="53" t="s">
        <v>18</v>
      </c>
      <c r="B22" s="37">
        <f>C22+D22+E22+F22+G22</f>
        <v>1300</v>
      </c>
      <c r="C22" s="73">
        <v>0</v>
      </c>
      <c r="D22" s="73">
        <v>0</v>
      </c>
      <c r="E22" s="73">
        <v>1300</v>
      </c>
      <c r="F22" s="73">
        <v>0</v>
      </c>
      <c r="G22" s="73">
        <v>0</v>
      </c>
      <c r="H22" s="83">
        <v>0</v>
      </c>
      <c r="I22" s="37">
        <f>J22+K22+L22+M22+N22</f>
        <v>1300</v>
      </c>
      <c r="J22" s="6">
        <v>0</v>
      </c>
      <c r="K22" s="6">
        <v>0</v>
      </c>
      <c r="L22" s="6">
        <v>1300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656</v>
      </c>
      <c r="C23" s="73">
        <v>0</v>
      </c>
      <c r="D23" s="73">
        <v>456</v>
      </c>
      <c r="E23" s="73">
        <v>200</v>
      </c>
      <c r="F23" s="73">
        <v>0</v>
      </c>
      <c r="G23" s="73">
        <v>0</v>
      </c>
      <c r="H23" s="83">
        <v>20</v>
      </c>
      <c r="I23" s="37">
        <f>J23+K23+L23+M23+N23</f>
        <v>656</v>
      </c>
      <c r="J23" s="6">
        <v>0</v>
      </c>
      <c r="K23" s="6">
        <v>456</v>
      </c>
      <c r="L23" s="6">
        <v>200</v>
      </c>
      <c r="M23" s="6">
        <v>0</v>
      </c>
      <c r="N23" s="6">
        <v>0</v>
      </c>
      <c r="O23" s="45">
        <f t="shared" si="1"/>
        <v>100</v>
      </c>
      <c r="P23" s="16">
        <v>20</v>
      </c>
    </row>
    <row r="24" spans="1:16" ht="18.75" customHeight="1">
      <c r="A24" s="52" t="s">
        <v>20</v>
      </c>
      <c r="B24" s="13">
        <f aca="true" t="shared" si="3" ref="B24:N24">SUM(B25:B26)</f>
        <v>750</v>
      </c>
      <c r="C24" s="29">
        <f t="shared" si="3"/>
        <v>0</v>
      </c>
      <c r="D24" s="29">
        <f t="shared" si="3"/>
        <v>400</v>
      </c>
      <c r="E24" s="29">
        <f t="shared" si="3"/>
        <v>300</v>
      </c>
      <c r="F24" s="29">
        <f t="shared" si="3"/>
        <v>50</v>
      </c>
      <c r="G24" s="30">
        <f t="shared" si="3"/>
        <v>0</v>
      </c>
      <c r="H24" s="82"/>
      <c r="I24" s="13">
        <f t="shared" si="3"/>
        <v>784</v>
      </c>
      <c r="J24" s="29">
        <f t="shared" si="3"/>
        <v>0</v>
      </c>
      <c r="K24" s="29">
        <f t="shared" si="3"/>
        <v>434</v>
      </c>
      <c r="L24" s="29">
        <f t="shared" si="3"/>
        <v>300</v>
      </c>
      <c r="M24" s="29">
        <f t="shared" si="3"/>
        <v>50</v>
      </c>
      <c r="N24" s="29">
        <f t="shared" si="3"/>
        <v>0</v>
      </c>
      <c r="O24" s="45">
        <f t="shared" si="1"/>
        <v>108.5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300</v>
      </c>
      <c r="C25" s="73">
        <v>0</v>
      </c>
      <c r="D25" s="73">
        <v>200</v>
      </c>
      <c r="E25" s="73">
        <v>100</v>
      </c>
      <c r="F25" s="73"/>
      <c r="G25" s="73">
        <v>0</v>
      </c>
      <c r="H25" s="83"/>
      <c r="I25" s="37">
        <f aca="true" t="shared" si="5" ref="I25:I33">J25+K25+L25+M25+N25</f>
        <v>300</v>
      </c>
      <c r="J25" s="6">
        <v>0</v>
      </c>
      <c r="K25" s="6">
        <v>200</v>
      </c>
      <c r="L25" s="6">
        <v>100</v>
      </c>
      <c r="M25" s="6">
        <v>0</v>
      </c>
      <c r="N25" s="6">
        <v>0</v>
      </c>
      <c r="O25" s="45">
        <f t="shared" si="1"/>
        <v>100</v>
      </c>
      <c r="P25" s="16"/>
    </row>
    <row r="26" spans="1:16" ht="18.75" customHeight="1">
      <c r="A26" s="53" t="s">
        <v>22</v>
      </c>
      <c r="B26" s="37">
        <f t="shared" si="4"/>
        <v>450</v>
      </c>
      <c r="C26" s="73"/>
      <c r="D26" s="73">
        <v>200</v>
      </c>
      <c r="E26" s="73">
        <v>200</v>
      </c>
      <c r="F26" s="73">
        <v>50</v>
      </c>
      <c r="G26" s="73">
        <v>0</v>
      </c>
      <c r="H26" s="83">
        <v>0</v>
      </c>
      <c r="I26" s="37">
        <f t="shared" si="5"/>
        <v>484</v>
      </c>
      <c r="J26" s="6"/>
      <c r="K26" s="6">
        <v>234</v>
      </c>
      <c r="L26" s="6">
        <v>200</v>
      </c>
      <c r="M26" s="6">
        <v>50</v>
      </c>
      <c r="N26" s="6">
        <v>0</v>
      </c>
      <c r="O26" s="45">
        <f t="shared" si="1"/>
        <v>117</v>
      </c>
      <c r="P26" s="16"/>
    </row>
    <row r="27" spans="1:16" ht="18.75" customHeight="1">
      <c r="A27" s="52" t="s">
        <v>23</v>
      </c>
      <c r="B27" s="37">
        <f t="shared" si="4"/>
        <v>9491</v>
      </c>
      <c r="C27" s="74">
        <v>8970</v>
      </c>
      <c r="D27" s="73"/>
      <c r="E27" s="73">
        <v>0</v>
      </c>
      <c r="F27" s="73"/>
      <c r="G27" s="73">
        <v>521</v>
      </c>
      <c r="H27" s="84">
        <v>180</v>
      </c>
      <c r="I27" s="37">
        <f t="shared" si="5"/>
        <v>8970</v>
      </c>
      <c r="J27" s="5">
        <v>8970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180</v>
      </c>
    </row>
    <row r="28" spans="1:16" ht="18.75" customHeight="1">
      <c r="A28" s="55" t="s">
        <v>24</v>
      </c>
      <c r="B28" s="37">
        <f t="shared" si="4"/>
        <v>3209</v>
      </c>
      <c r="C28" s="74">
        <v>3209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3209</v>
      </c>
      <c r="J28" s="5">
        <v>3209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186</v>
      </c>
      <c r="C30" s="74">
        <v>0</v>
      </c>
      <c r="D30" s="73">
        <v>186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175</v>
      </c>
      <c r="J30" s="5">
        <v>0</v>
      </c>
      <c r="K30" s="6">
        <v>175</v>
      </c>
      <c r="L30" s="6">
        <v>0</v>
      </c>
      <c r="M30" s="6">
        <v>0</v>
      </c>
      <c r="N30" s="6">
        <v>0</v>
      </c>
      <c r="O30" s="45">
        <f t="shared" si="1"/>
        <v>94.08602150537635</v>
      </c>
      <c r="P30" s="19">
        <v>0</v>
      </c>
    </row>
    <row r="31" spans="1:16" ht="18.75" customHeight="1">
      <c r="A31" s="65" t="s">
        <v>35</v>
      </c>
      <c r="B31" s="37">
        <f t="shared" si="4"/>
        <v>156</v>
      </c>
      <c r="C31" s="75">
        <v>0</v>
      </c>
      <c r="D31" s="76">
        <v>156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156</v>
      </c>
      <c r="J31" s="61">
        <v>0</v>
      </c>
      <c r="K31" s="66">
        <v>156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11</v>
      </c>
      <c r="J33" s="20"/>
      <c r="K33" s="20">
        <v>11</v>
      </c>
      <c r="L33" s="21"/>
      <c r="M33" s="21">
        <v>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235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235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2021-12-13T13:16:02Z</dcterms:modified>
  <cp:category/>
  <cp:version/>
  <cp:contentType/>
  <cp:contentStatus/>
</cp:coreProperties>
</file>