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1"/>
  </bookViews>
  <sheets>
    <sheet name="plnění FP" sheetId="1" r:id="rId1"/>
    <sheet name="čerpání fondů" sheetId="2" r:id="rId2"/>
  </sheets>
  <definedNames>
    <definedName name="_xlnm.Print_Area" localSheetId="1">'čerpání fondů'!$A$1:$I$50</definedName>
  </definedNames>
  <calcPr fullCalcOnLoad="1"/>
</workbook>
</file>

<file path=xl/sharedStrings.xml><?xml version="1.0" encoding="utf-8"?>
<sst xmlns="http://schemas.openxmlformats.org/spreadsheetml/2006/main" count="210" uniqueCount="84">
  <si>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</si>
  <si>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</si>
  <si>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</si>
  <si>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</si>
  <si>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</si>
  <si>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</si>
  <si>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</si>
  <si>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</si>
  <si>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</si>
  <si>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</si>
  <si>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</si>
  <si>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</si>
  <si>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</si>
  <si>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</si>
  <si>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</si>
  <si>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</si>
  <si>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</si>
  <si>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</si>
  <si>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</si>
  <si>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</si>
  <si>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</si>
  <si>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</si>
  <si>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</si>
  <si>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</si>
  <si>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</si>
  <si>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</si>
  <si>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</si>
  <si>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</si>
  <si>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</si>
  <si>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</si>
  <si>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</si>
  <si>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</si>
  <si>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</si>
  <si>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</si>
  <si>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</si>
  <si>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</si>
  <si>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</si>
  <si>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</si>
  <si>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</si>
  <si>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</si>
  <si>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</si>
  <si>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</si>
  <si>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>Fond investiční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</si>
  <si>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</si>
  <si>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</si>
  <si>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</si>
  <si>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</si>
  <si>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</si>
  <si>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</si>
  <si>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</si>
  <si>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</si>
  <si>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</si>
  <si>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</si>
  <si>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Granty - časové rozlišení</t>
  </si>
  <si>
    <t>ostatní zdroje</t>
  </si>
  <si>
    <t>Organizace:  MŠ Meziškolská</t>
  </si>
  <si>
    <t>Zpracoval/tel.: Dvořáková/604504383</t>
  </si>
  <si>
    <t>Schválil: Mgr. Zdeňka Dohnalová</t>
  </si>
  <si>
    <t>Organizace: MŠ Meziškolská</t>
  </si>
  <si>
    <t>Zpracoval/telefon: Dvořáková/604504383</t>
  </si>
  <si>
    <t>Materiál, UP</t>
  </si>
  <si>
    <t xml:space="preserve">Cestovné </t>
  </si>
  <si>
    <t>Vzdělávání</t>
  </si>
  <si>
    <t>Celkem</t>
  </si>
  <si>
    <t>Čerpání IF na opravy</t>
  </si>
  <si>
    <t>Plán čerpání do konce r. 2017</t>
  </si>
  <si>
    <t>Fond odměn:</t>
  </si>
  <si>
    <t>nebude čerpán</t>
  </si>
  <si>
    <t>Fond Investic:</t>
  </si>
  <si>
    <t>Fond rezervní:</t>
  </si>
  <si>
    <t>FKSP</t>
  </si>
  <si>
    <t>Příspěvek na obědy</t>
  </si>
  <si>
    <t>Penzijní připojištění</t>
  </si>
  <si>
    <t>Ostatní užití fondu</t>
  </si>
  <si>
    <t>Finanční plán na rok 2018 - 1. čtení rozpočtu</t>
  </si>
  <si>
    <t>Schválený finanční plán na rok 2017</t>
  </si>
  <si>
    <t>Finanční plán na rok 2018</t>
  </si>
  <si>
    <t>index v % 18/17</t>
  </si>
  <si>
    <t>Datum:  12.7.2017</t>
  </si>
  <si>
    <t>Datum: 12.7.2017</t>
  </si>
  <si>
    <t>stav k 31.12.2016</t>
  </si>
  <si>
    <t>příděl z VH 2016</t>
  </si>
  <si>
    <t>Plán čerpání do konce r. 2018</t>
  </si>
  <si>
    <t xml:space="preserve"> Fondy příspěvkové organizace na rok 2018- plán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</si>
</sst>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#,##0.0\ &quot;Kč&quot;"/>
    <numFmt numFmtId="167" formatCode="#,##0\ _K_č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43" fontId="4" fillId="0" borderId="38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hidden="1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49" xfId="0" applyBorder="1" applyAlignment="1">
      <alignment/>
    </xf>
    <xf numFmtId="165" fontId="0" fillId="0" borderId="49" xfId="0" applyNumberFormat="1" applyBorder="1" applyAlignment="1">
      <alignment/>
    </xf>
    <xf numFmtId="165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50" xfId="0" applyNumberFormat="1" applyFont="1" applyBorder="1" applyAlignment="1">
      <alignment horizontal="center"/>
    </xf>
    <xf numFmtId="41" fontId="1" fillId="0" borderId="27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41" fontId="1" fillId="0" borderId="51" xfId="0" applyNumberFormat="1" applyFont="1" applyBorder="1" applyAlignment="1">
      <alignment horizontal="center"/>
    </xf>
    <xf numFmtId="41" fontId="1" fillId="0" borderId="52" xfId="0" applyNumberFormat="1" applyFont="1" applyBorder="1" applyAlignment="1">
      <alignment horizontal="center"/>
    </xf>
    <xf numFmtId="41" fontId="1" fillId="0" borderId="53" xfId="0" applyNumberFormat="1" applyFont="1" applyBorder="1" applyAlignment="1">
      <alignment horizontal="center"/>
    </xf>
    <xf numFmtId="41" fontId="1" fillId="0" borderId="54" xfId="0" applyNumberFormat="1" applyFont="1" applyBorder="1" applyAlignment="1">
      <alignment horizontal="center"/>
    </xf>
    <xf numFmtId="43" fontId="1" fillId="0" borderId="15" xfId="34" applyFont="1" applyFill="1" applyBorder="1" applyAlignment="1">
      <alignment/>
    </xf>
    <xf numFmtId="41" fontId="1" fillId="0" borderId="15" xfId="0" applyNumberFormat="1" applyFont="1" applyBorder="1" applyAlignment="1">
      <alignment horizontal="center"/>
    </xf>
    <xf numFmtId="41" fontId="1" fillId="0" borderId="18" xfId="0" applyNumberFormat="1" applyFont="1" applyFill="1" applyBorder="1" applyAlignment="1">
      <alignment horizontal="center"/>
    </xf>
    <xf numFmtId="41" fontId="1" fillId="0" borderId="55" xfId="0" applyNumberFormat="1" applyFont="1" applyFill="1" applyBorder="1" applyAlignment="1">
      <alignment horizontal="center"/>
    </xf>
    <xf numFmtId="41" fontId="1" fillId="0" borderId="56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shrinkToFit="1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0" fillId="0" borderId="68" xfId="0" applyBorder="1" applyAlignment="1">
      <alignment/>
    </xf>
    <xf numFmtId="0" fontId="4" fillId="0" borderId="6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4" sqref="X1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21" t="s">
        <v>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7" t="s">
        <v>55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36" t="s">
        <v>75</v>
      </c>
      <c r="C5" s="137"/>
      <c r="D5" s="137"/>
      <c r="E5" s="137"/>
      <c r="F5" s="137"/>
      <c r="G5" s="137"/>
      <c r="H5" s="138"/>
      <c r="I5" s="139" t="s">
        <v>76</v>
      </c>
      <c r="J5" s="140"/>
      <c r="K5" s="140"/>
      <c r="L5" s="140"/>
      <c r="M5" s="140"/>
      <c r="N5" s="140"/>
      <c r="O5" s="140"/>
      <c r="P5" s="141"/>
    </row>
    <row r="6" spans="1:16" ht="23.25" customHeight="1">
      <c r="A6" s="134" t="s">
        <v>0</v>
      </c>
      <c r="B6" s="122" t="s">
        <v>30</v>
      </c>
      <c r="C6" s="126" t="s">
        <v>1</v>
      </c>
      <c r="D6" s="126" t="s">
        <v>2</v>
      </c>
      <c r="E6" s="126" t="s">
        <v>3</v>
      </c>
      <c r="F6" s="126" t="s">
        <v>4</v>
      </c>
      <c r="G6" s="144" t="s">
        <v>5</v>
      </c>
      <c r="H6" s="129" t="s">
        <v>31</v>
      </c>
      <c r="I6" s="122" t="s">
        <v>32</v>
      </c>
      <c r="J6" s="126" t="s">
        <v>1</v>
      </c>
      <c r="K6" s="126" t="s">
        <v>2</v>
      </c>
      <c r="L6" s="126" t="s">
        <v>3</v>
      </c>
      <c r="M6" s="126" t="s">
        <v>4</v>
      </c>
      <c r="N6" s="126" t="s">
        <v>5</v>
      </c>
      <c r="O6" s="124" t="s">
        <v>77</v>
      </c>
      <c r="P6" s="132" t="s">
        <v>31</v>
      </c>
    </row>
    <row r="7" spans="1:16" ht="18.75" customHeight="1">
      <c r="A7" s="134"/>
      <c r="B7" s="122"/>
      <c r="C7" s="142"/>
      <c r="D7" s="142"/>
      <c r="E7" s="127"/>
      <c r="F7" s="127"/>
      <c r="G7" s="145"/>
      <c r="H7" s="130"/>
      <c r="I7" s="122"/>
      <c r="J7" s="142"/>
      <c r="K7" s="142"/>
      <c r="L7" s="127"/>
      <c r="M7" s="127"/>
      <c r="N7" s="127"/>
      <c r="O7" s="124"/>
      <c r="P7" s="132"/>
    </row>
    <row r="8" spans="1:16" ht="17.25" customHeight="1">
      <c r="A8" s="135"/>
      <c r="B8" s="123"/>
      <c r="C8" s="143"/>
      <c r="D8" s="143"/>
      <c r="E8" s="128"/>
      <c r="F8" s="128"/>
      <c r="G8" s="146"/>
      <c r="H8" s="131"/>
      <c r="I8" s="123"/>
      <c r="J8" s="143"/>
      <c r="K8" s="143"/>
      <c r="L8" s="128"/>
      <c r="M8" s="128"/>
      <c r="N8" s="128"/>
      <c r="O8" s="125"/>
      <c r="P8" s="133"/>
    </row>
    <row r="9" spans="1:16" ht="18.75" customHeight="1">
      <c r="A9" s="50" t="s">
        <v>6</v>
      </c>
      <c r="B9" s="26">
        <f>SUM(B10:B14)</f>
        <v>6385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180</v>
      </c>
      <c r="I9" s="26">
        <f>SUM(I10:I14)</f>
        <v>5740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5" t="s">
        <v>7</v>
      </c>
      <c r="P9" s="46">
        <f>SUM(P15:P17)</f>
        <v>35</v>
      </c>
    </row>
    <row r="10" spans="1:16" ht="18.75" customHeight="1">
      <c r="A10" s="51" t="s">
        <v>8</v>
      </c>
      <c r="B10" s="59">
        <v>4153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9">
        <v>4153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  <c r="P10" s="49" t="s">
        <v>7</v>
      </c>
    </row>
    <row r="11" spans="1:16" ht="18.75" customHeight="1">
      <c r="A11" s="51" t="s">
        <v>9</v>
      </c>
      <c r="B11" s="59">
        <v>1187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9">
        <v>1232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  <c r="P11" s="49" t="s">
        <v>7</v>
      </c>
    </row>
    <row r="12" spans="1:16" ht="18.75" customHeight="1">
      <c r="A12" s="51" t="s">
        <v>10</v>
      </c>
      <c r="B12" s="59">
        <v>30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9">
        <v>40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  <c r="P12" s="49" t="s">
        <v>7</v>
      </c>
    </row>
    <row r="13" spans="1:16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  <c r="P13" s="49" t="s">
        <v>7</v>
      </c>
    </row>
    <row r="14" spans="1:16" ht="18.75" customHeight="1">
      <c r="A14" s="52" t="s">
        <v>12</v>
      </c>
      <c r="B14" s="13">
        <f>SUM(B15:B17)</f>
        <v>1015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180</v>
      </c>
      <c r="I14" s="13">
        <f>SUM(I15:I17)</f>
        <v>315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5" t="s">
        <v>7</v>
      </c>
      <c r="P14" s="46">
        <f>SUM(P15:P17)</f>
        <v>35</v>
      </c>
    </row>
    <row r="15" spans="1:16" ht="18.75" customHeight="1">
      <c r="A15" s="53" t="s">
        <v>13</v>
      </c>
      <c r="B15" s="14">
        <v>315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315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8" t="s">
        <v>7</v>
      </c>
      <c r="P15" s="16"/>
    </row>
    <row r="16" spans="1:16" ht="18.75" customHeight="1">
      <c r="A16" s="53" t="s">
        <v>14</v>
      </c>
      <c r="B16" s="14">
        <v>700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8" t="s">
        <v>7</v>
      </c>
      <c r="P16" s="16"/>
    </row>
    <row r="17" spans="1:16" ht="18.75" customHeight="1" thickBot="1">
      <c r="A17" s="54" t="s">
        <v>15</v>
      </c>
      <c r="B17" s="17">
        <v>0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180</v>
      </c>
      <c r="I17" s="17">
        <v>0</v>
      </c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47" t="s">
        <v>7</v>
      </c>
      <c r="P17" s="19">
        <v>35</v>
      </c>
    </row>
    <row r="18" spans="1:16" ht="18.75" customHeight="1" thickTop="1">
      <c r="A18" s="50" t="s">
        <v>16</v>
      </c>
      <c r="B18" s="13">
        <f>SUM(B19+B23+B26+B27+B28+B29+B30+B31+B32)</f>
        <v>6385</v>
      </c>
      <c r="C18" s="13">
        <f>SUM(C19+C23+C26+C27+C28+C29+C30+C31+C32)</f>
        <v>4153</v>
      </c>
      <c r="D18" s="13">
        <f>SUM(D19+D23+D26+D27+D28+D29+D30+D31+D32)</f>
        <v>1187</v>
      </c>
      <c r="E18" s="13">
        <f>SUM(E19+E23+E26+E27+E28+E29+E30+E31+E32)</f>
        <v>1015</v>
      </c>
      <c r="F18" s="13">
        <f>SUM(F19+F23+F26+F27+F28+F29+F30+F31+F32)</f>
        <v>30</v>
      </c>
      <c r="G18" s="13">
        <f aca="true" t="shared" si="0" ref="G18:M18">SUM(G19+G23+G26+G27+G28+G29+G30+G31+G32)</f>
        <v>0</v>
      </c>
      <c r="H18" s="88">
        <f t="shared" si="0"/>
        <v>150</v>
      </c>
      <c r="I18" s="13">
        <f t="shared" si="0"/>
        <v>5740</v>
      </c>
      <c r="J18" s="13">
        <f t="shared" si="0"/>
        <v>4153</v>
      </c>
      <c r="K18" s="13">
        <f t="shared" si="0"/>
        <v>1232</v>
      </c>
      <c r="L18" s="13">
        <f t="shared" si="0"/>
        <v>315</v>
      </c>
      <c r="M18" s="13">
        <f t="shared" si="0"/>
        <v>40</v>
      </c>
      <c r="N18" s="13">
        <f>SUM(N19+N23+N26+N27+N28+N29+N30+N31+N32)</f>
        <v>0</v>
      </c>
      <c r="O18" s="45">
        <f>IF(D18=0,,(K18/D18)*100)</f>
        <v>103.79106992417859</v>
      </c>
      <c r="P18" s="89">
        <f>SUM(P19+P23+P26+P27+P28+P29+P30+P31+P32)</f>
        <v>19</v>
      </c>
    </row>
    <row r="19" spans="1:16" ht="18.75" customHeight="1">
      <c r="A19" s="52" t="s">
        <v>17</v>
      </c>
      <c r="B19" s="13">
        <f aca="true" t="shared" si="1" ref="B19:G19">SUM(B20:B22)</f>
        <v>612</v>
      </c>
      <c r="C19" s="32">
        <f t="shared" si="1"/>
        <v>9</v>
      </c>
      <c r="D19" s="32">
        <f t="shared" si="1"/>
        <v>400</v>
      </c>
      <c r="E19" s="32">
        <f t="shared" si="1"/>
        <v>200</v>
      </c>
      <c r="F19" s="32">
        <f t="shared" si="1"/>
        <v>3</v>
      </c>
      <c r="G19" s="32">
        <f t="shared" si="1"/>
        <v>0</v>
      </c>
      <c r="H19" s="34">
        <f aca="true" t="shared" si="2" ref="H19:N19">SUM(H20:H22)</f>
        <v>15</v>
      </c>
      <c r="I19" s="13">
        <f t="shared" si="2"/>
        <v>632</v>
      </c>
      <c r="J19" s="32">
        <f t="shared" si="2"/>
        <v>9</v>
      </c>
      <c r="K19" s="32">
        <f t="shared" si="2"/>
        <v>420</v>
      </c>
      <c r="L19" s="32">
        <f t="shared" si="2"/>
        <v>200</v>
      </c>
      <c r="M19" s="32">
        <f t="shared" si="2"/>
        <v>3</v>
      </c>
      <c r="N19" s="32">
        <f t="shared" si="2"/>
        <v>0</v>
      </c>
      <c r="O19" s="45">
        <f>IF(D19=0,,(K19/D19)*100)</f>
        <v>105</v>
      </c>
      <c r="P19" s="46">
        <f>SUM(P20:P22)</f>
        <v>9</v>
      </c>
    </row>
    <row r="20" spans="1:16" ht="18.75" customHeight="1">
      <c r="A20" s="53" t="s">
        <v>18</v>
      </c>
      <c r="B20" s="37">
        <f>C20+D20+E20+F20+G20</f>
        <v>192</v>
      </c>
      <c r="C20" s="6">
        <v>9</v>
      </c>
      <c r="D20" s="6">
        <v>100</v>
      </c>
      <c r="E20" s="6">
        <v>80</v>
      </c>
      <c r="F20" s="6">
        <v>3</v>
      </c>
      <c r="G20" s="6"/>
      <c r="H20" s="15">
        <v>10</v>
      </c>
      <c r="I20" s="37">
        <f>J20+K20+L20+M20+N20</f>
        <v>197</v>
      </c>
      <c r="J20" s="6">
        <v>9</v>
      </c>
      <c r="K20" s="6">
        <v>105</v>
      </c>
      <c r="L20" s="6">
        <v>80</v>
      </c>
      <c r="M20" s="6">
        <v>3</v>
      </c>
      <c r="N20" s="6"/>
      <c r="O20" s="45">
        <f aca="true" t="shared" si="3" ref="O20:O32">IF(D20=0,,(K20/D20)*100)</f>
        <v>105</v>
      </c>
      <c r="P20" s="16">
        <v>4</v>
      </c>
    </row>
    <row r="21" spans="1:16" ht="18.75" customHeight="1">
      <c r="A21" s="53" t="s">
        <v>19</v>
      </c>
      <c r="B21" s="37">
        <f>C21+D21+E21+F21+G21</f>
        <v>0</v>
      </c>
      <c r="C21" s="6"/>
      <c r="D21" s="6"/>
      <c r="E21" s="6">
        <v>0</v>
      </c>
      <c r="F21" s="6"/>
      <c r="G21" s="6"/>
      <c r="H21" s="15"/>
      <c r="I21" s="37">
        <f>J21+K21+L21+M21+N21</f>
        <v>0</v>
      </c>
      <c r="J21" s="6"/>
      <c r="K21" s="6"/>
      <c r="L21" s="6">
        <v>0</v>
      </c>
      <c r="M21" s="6"/>
      <c r="N21" s="6"/>
      <c r="O21" s="45">
        <f t="shared" si="3"/>
        <v>0</v>
      </c>
      <c r="P21" s="16"/>
    </row>
    <row r="22" spans="1:16" ht="18.75" customHeight="1">
      <c r="A22" s="53" t="s">
        <v>20</v>
      </c>
      <c r="B22" s="37">
        <f>C22+D22+E22+F22+G22</f>
        <v>420</v>
      </c>
      <c r="C22" s="6"/>
      <c r="D22" s="6">
        <v>300</v>
      </c>
      <c r="E22" s="6">
        <v>120</v>
      </c>
      <c r="F22" s="6">
        <v>0</v>
      </c>
      <c r="G22" s="6"/>
      <c r="H22" s="15">
        <v>5</v>
      </c>
      <c r="I22" s="37">
        <f>J22+K22+L22+M22+N22</f>
        <v>435</v>
      </c>
      <c r="J22" s="6"/>
      <c r="K22" s="6">
        <v>315</v>
      </c>
      <c r="L22" s="6">
        <v>120</v>
      </c>
      <c r="M22" s="6">
        <v>0</v>
      </c>
      <c r="N22" s="6"/>
      <c r="O22" s="45">
        <f t="shared" si="3"/>
        <v>105</v>
      </c>
      <c r="P22" s="16">
        <v>5</v>
      </c>
    </row>
    <row r="23" spans="1:16" ht="18.75" customHeight="1">
      <c r="A23" s="52" t="s">
        <v>21</v>
      </c>
      <c r="B23" s="13">
        <f>SUM(B24:B25)</f>
        <v>1427</v>
      </c>
      <c r="C23" s="32">
        <f>SUM(C24:C25)</f>
        <v>10</v>
      </c>
      <c r="D23" s="32">
        <f>SUM(D24:D25)</f>
        <v>575</v>
      </c>
      <c r="E23" s="32">
        <f>SUM(E24:E25)</f>
        <v>815</v>
      </c>
      <c r="F23" s="32">
        <f>SUM(F24:F25)</f>
        <v>27</v>
      </c>
      <c r="G23" s="32">
        <f aca="true" t="shared" si="4" ref="G23:M23">SUM(G24:G25)</f>
        <v>0</v>
      </c>
      <c r="H23" s="34">
        <f t="shared" si="4"/>
        <v>125</v>
      </c>
      <c r="I23" s="13">
        <f t="shared" si="4"/>
        <v>765</v>
      </c>
      <c r="J23" s="32">
        <f t="shared" si="4"/>
        <v>10</v>
      </c>
      <c r="K23" s="32">
        <f t="shared" si="4"/>
        <v>603</v>
      </c>
      <c r="L23" s="32">
        <f t="shared" si="4"/>
        <v>115</v>
      </c>
      <c r="M23" s="32">
        <f t="shared" si="4"/>
        <v>37</v>
      </c>
      <c r="N23" s="32">
        <f>SUM(N24:N25)</f>
        <v>0</v>
      </c>
      <c r="O23" s="45">
        <f t="shared" si="3"/>
        <v>104.8695652173913</v>
      </c>
      <c r="P23" s="46">
        <f>SUM(P24:P25)</f>
        <v>0</v>
      </c>
    </row>
    <row r="24" spans="1:16" ht="18.75" customHeight="1">
      <c r="A24" s="53" t="s">
        <v>22</v>
      </c>
      <c r="B24" s="37">
        <f aca="true" t="shared" si="5" ref="B24:B32">C24+D24+E24+F24+G24</f>
        <v>100</v>
      </c>
      <c r="C24" s="6"/>
      <c r="D24" s="6">
        <v>70</v>
      </c>
      <c r="E24" s="6">
        <v>10</v>
      </c>
      <c r="F24" s="6">
        <v>20</v>
      </c>
      <c r="G24" s="6"/>
      <c r="H24" s="15"/>
      <c r="I24" s="37">
        <f aca="true" t="shared" si="6" ref="I24:I32">J24+K24+L24+M24+N24</f>
        <v>103</v>
      </c>
      <c r="J24" s="6"/>
      <c r="K24" s="6">
        <v>73</v>
      </c>
      <c r="L24" s="6">
        <v>10</v>
      </c>
      <c r="M24" s="6">
        <v>20</v>
      </c>
      <c r="N24" s="6"/>
      <c r="O24" s="45">
        <f t="shared" si="3"/>
        <v>104.28571428571429</v>
      </c>
      <c r="P24" s="16"/>
    </row>
    <row r="25" spans="1:16" ht="18.75" customHeight="1">
      <c r="A25" s="53" t="s">
        <v>23</v>
      </c>
      <c r="B25" s="37">
        <f t="shared" si="5"/>
        <v>1327</v>
      </c>
      <c r="C25" s="6">
        <v>10</v>
      </c>
      <c r="D25" s="6">
        <v>505</v>
      </c>
      <c r="E25" s="6">
        <v>805</v>
      </c>
      <c r="F25" s="6">
        <v>7</v>
      </c>
      <c r="G25" s="6"/>
      <c r="H25" s="15">
        <v>125</v>
      </c>
      <c r="I25" s="37">
        <f t="shared" si="6"/>
        <v>662</v>
      </c>
      <c r="J25" s="6">
        <v>10</v>
      </c>
      <c r="K25" s="6">
        <v>530</v>
      </c>
      <c r="L25" s="6">
        <v>105</v>
      </c>
      <c r="M25" s="6">
        <v>17</v>
      </c>
      <c r="N25" s="6"/>
      <c r="O25" s="45">
        <f t="shared" si="3"/>
        <v>104.95049504950495</v>
      </c>
      <c r="P25" s="16">
        <v>0</v>
      </c>
    </row>
    <row r="26" spans="1:16" ht="18.75" customHeight="1">
      <c r="A26" s="52" t="s">
        <v>24</v>
      </c>
      <c r="B26" s="37">
        <f t="shared" si="5"/>
        <v>3055</v>
      </c>
      <c r="C26" s="5">
        <v>3055</v>
      </c>
      <c r="D26" s="6"/>
      <c r="E26" s="6"/>
      <c r="F26" s="6">
        <v>0</v>
      </c>
      <c r="G26" s="6"/>
      <c r="H26" s="20">
        <v>10</v>
      </c>
      <c r="I26" s="37">
        <f t="shared" si="6"/>
        <v>3055</v>
      </c>
      <c r="J26" s="5">
        <v>3055</v>
      </c>
      <c r="K26" s="6"/>
      <c r="L26" s="6"/>
      <c r="M26" s="6">
        <v>0</v>
      </c>
      <c r="N26" s="6"/>
      <c r="O26" s="45">
        <f t="shared" si="3"/>
        <v>0</v>
      </c>
      <c r="P26" s="21">
        <v>10</v>
      </c>
    </row>
    <row r="27" spans="1:16" ht="18.75" customHeight="1">
      <c r="A27" s="55" t="s">
        <v>25</v>
      </c>
      <c r="B27" s="37">
        <f t="shared" si="5"/>
        <v>1034</v>
      </c>
      <c r="C27" s="5">
        <v>1034</v>
      </c>
      <c r="D27" s="6">
        <v>0</v>
      </c>
      <c r="E27" s="6"/>
      <c r="F27" s="6"/>
      <c r="G27" s="6"/>
      <c r="H27" s="20"/>
      <c r="I27" s="37">
        <f t="shared" si="6"/>
        <v>1034</v>
      </c>
      <c r="J27" s="5">
        <v>1034</v>
      </c>
      <c r="K27" s="6">
        <v>0</v>
      </c>
      <c r="L27" s="6"/>
      <c r="M27" s="6"/>
      <c r="N27" s="6"/>
      <c r="O27" s="45">
        <f t="shared" si="3"/>
        <v>0</v>
      </c>
      <c r="P27" s="21"/>
    </row>
    <row r="28" spans="1:16" ht="18.75" customHeight="1">
      <c r="A28" s="52" t="s">
        <v>26</v>
      </c>
      <c r="B28" s="37">
        <f t="shared" si="5"/>
        <v>0</v>
      </c>
      <c r="C28" s="5"/>
      <c r="D28" s="6"/>
      <c r="E28" s="6"/>
      <c r="F28" s="6"/>
      <c r="G28" s="6"/>
      <c r="H28" s="20"/>
      <c r="I28" s="37">
        <f t="shared" si="6"/>
        <v>0</v>
      </c>
      <c r="J28" s="5"/>
      <c r="K28" s="6"/>
      <c r="L28" s="6"/>
      <c r="M28" s="6"/>
      <c r="N28" s="6"/>
      <c r="O28" s="45">
        <f t="shared" si="3"/>
        <v>0</v>
      </c>
      <c r="P28" s="21"/>
    </row>
    <row r="29" spans="1:16" ht="18.75" customHeight="1">
      <c r="A29" s="52" t="s">
        <v>27</v>
      </c>
      <c r="B29" s="37">
        <f t="shared" si="5"/>
        <v>36</v>
      </c>
      <c r="C29" s="5"/>
      <c r="D29" s="6">
        <v>36</v>
      </c>
      <c r="E29" s="6"/>
      <c r="F29" s="6"/>
      <c r="G29" s="6"/>
      <c r="H29" s="20"/>
      <c r="I29" s="37">
        <f t="shared" si="6"/>
        <v>32</v>
      </c>
      <c r="J29" s="5"/>
      <c r="K29" s="6">
        <v>32</v>
      </c>
      <c r="L29" s="6"/>
      <c r="M29" s="6"/>
      <c r="N29" s="6"/>
      <c r="O29" s="45">
        <f t="shared" si="3"/>
        <v>88.88888888888889</v>
      </c>
      <c r="P29" s="21"/>
    </row>
    <row r="30" spans="1:16" ht="18.75" customHeight="1">
      <c r="A30" s="83" t="s">
        <v>49</v>
      </c>
      <c r="B30" s="37">
        <f t="shared" si="5"/>
        <v>151</v>
      </c>
      <c r="C30" s="79"/>
      <c r="D30" s="85">
        <v>151</v>
      </c>
      <c r="E30" s="86"/>
      <c r="F30" s="86"/>
      <c r="G30" s="86"/>
      <c r="H30" s="84"/>
      <c r="I30" s="37">
        <f t="shared" si="6"/>
        <v>151</v>
      </c>
      <c r="J30" s="79"/>
      <c r="K30" s="85">
        <v>151</v>
      </c>
      <c r="L30" s="86"/>
      <c r="M30" s="86"/>
      <c r="N30" s="86"/>
      <c r="O30" s="45">
        <f t="shared" si="3"/>
        <v>100</v>
      </c>
      <c r="P30" s="87"/>
    </row>
    <row r="31" spans="1:16" ht="18.75" customHeight="1">
      <c r="A31" s="83" t="s">
        <v>50</v>
      </c>
      <c r="B31" s="37">
        <f t="shared" si="5"/>
        <v>0</v>
      </c>
      <c r="C31" s="79"/>
      <c r="D31" s="79"/>
      <c r="E31" s="79"/>
      <c r="F31" s="79"/>
      <c r="G31" s="86"/>
      <c r="H31" s="84"/>
      <c r="I31" s="37">
        <f t="shared" si="6"/>
        <v>0</v>
      </c>
      <c r="J31" s="79"/>
      <c r="K31" s="79"/>
      <c r="L31" s="79"/>
      <c r="M31" s="79"/>
      <c r="N31" s="86"/>
      <c r="O31" s="45">
        <f t="shared" si="3"/>
        <v>0</v>
      </c>
      <c r="P31" s="87"/>
    </row>
    <row r="32" spans="1:16" ht="18.75" customHeight="1" thickBot="1">
      <c r="A32" s="56" t="s">
        <v>28</v>
      </c>
      <c r="B32" s="38">
        <f t="shared" si="5"/>
        <v>70</v>
      </c>
      <c r="C32" s="22">
        <v>45</v>
      </c>
      <c r="D32" s="22">
        <v>25</v>
      </c>
      <c r="E32" s="22"/>
      <c r="F32" s="22"/>
      <c r="G32" s="23"/>
      <c r="H32" s="24"/>
      <c r="I32" s="38">
        <f t="shared" si="6"/>
        <v>71</v>
      </c>
      <c r="J32" s="22">
        <v>45</v>
      </c>
      <c r="K32" s="22">
        <v>26</v>
      </c>
      <c r="L32" s="22"/>
      <c r="M32" s="22"/>
      <c r="N32" s="23"/>
      <c r="O32" s="45">
        <f t="shared" si="3"/>
        <v>104</v>
      </c>
      <c r="P32" s="25"/>
    </row>
    <row r="33" spans="1:16" ht="18.75" customHeight="1" thickBot="1" thickTop="1">
      <c r="A33" s="56" t="s">
        <v>47</v>
      </c>
      <c r="B33" s="80">
        <f>SUM(B9-B18)</f>
        <v>0</v>
      </c>
      <c r="C33" s="81" t="s">
        <v>7</v>
      </c>
      <c r="D33" s="81" t="s">
        <v>7</v>
      </c>
      <c r="E33" s="82" t="s">
        <v>7</v>
      </c>
      <c r="F33" s="82" t="s">
        <v>7</v>
      </c>
      <c r="G33" s="43" t="s">
        <v>7</v>
      </c>
      <c r="H33" s="42">
        <f>SUM(H9-H18)</f>
        <v>30</v>
      </c>
      <c r="I33" s="39">
        <f>SUM(I9-I18)</f>
        <v>0</v>
      </c>
      <c r="J33" s="40" t="s">
        <v>7</v>
      </c>
      <c r="K33" s="40" t="s">
        <v>7</v>
      </c>
      <c r="L33" s="41" t="s">
        <v>7</v>
      </c>
      <c r="M33" s="41" t="s">
        <v>7</v>
      </c>
      <c r="N33" s="41" t="s">
        <v>7</v>
      </c>
      <c r="O33" s="43" t="s">
        <v>7</v>
      </c>
      <c r="P33" s="44">
        <f>SUM(P9-P18)</f>
        <v>16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53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57" t="s">
        <v>78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8" t="s">
        <v>56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  <c r="O41" s="1"/>
    </row>
    <row r="42" spans="1:8" ht="12.75">
      <c r="A42" s="58" t="s">
        <v>57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7"/>
  <sheetViews>
    <sheetView showGridLines="0" tabSelected="1" zoomScalePageLayoutView="0" workbookViewId="0" topLeftCell="A7">
      <selection activeCell="D16" sqref="D16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5.75" customHeight="1">
      <c r="A4" s="148"/>
      <c r="B4" s="148"/>
      <c r="C4" s="148"/>
      <c r="D4" s="148"/>
      <c r="E4" s="148"/>
      <c r="F4" s="148"/>
      <c r="G4" s="148"/>
      <c r="H4" s="148"/>
    </row>
    <row r="5" spans="1:8" ht="15.75" customHeight="1">
      <c r="A5" s="78"/>
      <c r="B5" s="78"/>
      <c r="C5" s="78"/>
      <c r="D5" s="78"/>
      <c r="E5" s="78"/>
      <c r="F5" s="78"/>
      <c r="G5" s="78"/>
      <c r="H5" s="78"/>
    </row>
    <row r="6" spans="1:3" ht="15.75">
      <c r="A6" s="60" t="s">
        <v>58</v>
      </c>
      <c r="B6" s="92"/>
      <c r="C6" s="92"/>
    </row>
    <row r="7" ht="12" customHeight="1">
      <c r="D7" s="61"/>
    </row>
    <row r="8" ht="18" customHeight="1"/>
    <row r="9" spans="1:8" ht="11.25" customHeight="1" thickBot="1">
      <c r="A9" s="60"/>
      <c r="B9" s="60"/>
      <c r="C9" s="60"/>
      <c r="H9" s="61" t="s">
        <v>34</v>
      </c>
    </row>
    <row r="10" spans="1:8" ht="16.5" customHeight="1" thickTop="1">
      <c r="A10" s="153" t="s">
        <v>35</v>
      </c>
      <c r="B10" s="155" t="s">
        <v>37</v>
      </c>
      <c r="C10" s="156"/>
      <c r="D10" s="157"/>
      <c r="E10" s="158"/>
      <c r="F10" s="149" t="s">
        <v>65</v>
      </c>
      <c r="G10" s="149" t="s">
        <v>82</v>
      </c>
      <c r="H10" s="151" t="s">
        <v>51</v>
      </c>
    </row>
    <row r="11" spans="1:8" ht="12.75" customHeight="1" thickBot="1">
      <c r="A11" s="154"/>
      <c r="B11" s="64" t="s">
        <v>80</v>
      </c>
      <c r="C11" s="64" t="s">
        <v>81</v>
      </c>
      <c r="D11" s="65" t="s">
        <v>54</v>
      </c>
      <c r="E11" s="66" t="s">
        <v>38</v>
      </c>
      <c r="F11" s="150"/>
      <c r="G11" s="150"/>
      <c r="H11" s="152"/>
    </row>
    <row r="12" spans="1:8" ht="12" customHeight="1">
      <c r="A12" s="67"/>
      <c r="B12" s="68"/>
      <c r="C12" s="69"/>
      <c r="D12" s="70"/>
      <c r="E12" s="70" t="s">
        <v>39</v>
      </c>
      <c r="F12" s="71" t="s">
        <v>40</v>
      </c>
      <c r="G12" s="90" t="s">
        <v>41</v>
      </c>
      <c r="H12" s="72" t="s">
        <v>52</v>
      </c>
    </row>
    <row r="13" spans="1:8" ht="17.25" customHeight="1">
      <c r="A13" s="62" t="s">
        <v>36</v>
      </c>
      <c r="B13" s="99">
        <v>56000</v>
      </c>
      <c r="C13" s="100">
        <v>10000</v>
      </c>
      <c r="D13" s="101">
        <v>10000</v>
      </c>
      <c r="E13" s="101">
        <f>SUM(B13:D13)</f>
        <v>76000</v>
      </c>
      <c r="F13" s="102">
        <v>0</v>
      </c>
      <c r="G13" s="103">
        <v>0</v>
      </c>
      <c r="H13" s="104">
        <f>E13-(F13+G13)</f>
        <v>76000</v>
      </c>
    </row>
    <row r="14" spans="1:8" ht="17.25" customHeight="1">
      <c r="A14" s="62" t="s">
        <v>42</v>
      </c>
      <c r="B14" s="99">
        <v>43644</v>
      </c>
      <c r="C14" s="100"/>
      <c r="D14" s="101">
        <v>68000</v>
      </c>
      <c r="E14" s="101">
        <f>SUM(B14:D14)</f>
        <v>111644</v>
      </c>
      <c r="F14" s="102">
        <v>20000</v>
      </c>
      <c r="G14" s="103">
        <v>20000</v>
      </c>
      <c r="H14" s="104">
        <f>E14-(F14+G14)</f>
        <v>71644</v>
      </c>
    </row>
    <row r="15" spans="1:8" ht="17.25" customHeight="1">
      <c r="A15" s="62" t="s">
        <v>43</v>
      </c>
      <c r="B15" s="99">
        <v>57453</v>
      </c>
      <c r="C15" s="100">
        <v>19731</v>
      </c>
      <c r="D15" s="101">
        <v>36000</v>
      </c>
      <c r="E15" s="101">
        <f>SUM(B15:D15)</f>
        <v>113184</v>
      </c>
      <c r="F15" s="102">
        <v>10000</v>
      </c>
      <c r="G15" s="103">
        <v>20000</v>
      </c>
      <c r="H15" s="104">
        <f>E15-(F15+G15)</f>
        <v>83184</v>
      </c>
    </row>
    <row r="16" spans="1:8" ht="17.25" customHeight="1" thickBot="1">
      <c r="A16" s="63" t="s">
        <v>44</v>
      </c>
      <c r="B16" s="105">
        <v>44700</v>
      </c>
      <c r="C16" s="120"/>
      <c r="D16" s="106">
        <v>120000</v>
      </c>
      <c r="E16" s="106">
        <f>SUM(B16:D16)</f>
        <v>164700</v>
      </c>
      <c r="F16" s="107">
        <v>54000</v>
      </c>
      <c r="G16" s="108">
        <v>55000</v>
      </c>
      <c r="H16" s="109">
        <f>E16-(F16+G16)</f>
        <v>55700</v>
      </c>
    </row>
    <row r="17" spans="1:8" ht="17.25" customHeight="1" thickBot="1">
      <c r="A17" s="73" t="s">
        <v>45</v>
      </c>
      <c r="B17" s="110">
        <f>SUM(B13:B16)</f>
        <v>201797</v>
      </c>
      <c r="C17" s="110">
        <f>SUM(C13:C16)</f>
        <v>29731</v>
      </c>
      <c r="D17" s="110">
        <f>SUM(D13:D16)</f>
        <v>234000</v>
      </c>
      <c r="E17" s="111">
        <f>SUM(B17:D17)</f>
        <v>465528</v>
      </c>
      <c r="F17" s="112">
        <f>SUM(F13:F16)</f>
        <v>84000</v>
      </c>
      <c r="G17" s="113">
        <f>SUM(G13:G16)</f>
        <v>95000</v>
      </c>
      <c r="H17" s="114">
        <f>SUM(H13:H16)</f>
        <v>286528</v>
      </c>
    </row>
    <row r="18" ht="17.25" customHeight="1" thickTop="1"/>
    <row r="19" ht="17.25" customHeight="1">
      <c r="A19" s="91"/>
    </row>
    <row r="20" spans="1:8" ht="15" customHeight="1">
      <c r="A20" t="s">
        <v>48</v>
      </c>
      <c r="E20" s="74"/>
      <c r="F20" s="3"/>
      <c r="G20" s="3"/>
      <c r="H20" s="3"/>
    </row>
    <row r="21" ht="9" customHeight="1">
      <c r="E21" s="75"/>
    </row>
    <row r="22" ht="15.75">
      <c r="A22" s="76" t="s">
        <v>46</v>
      </c>
    </row>
    <row r="24" ht="12.75">
      <c r="A24" s="77" t="s">
        <v>66</v>
      </c>
    </row>
    <row r="25" spans="1:2" ht="12.75">
      <c r="A25" t="s">
        <v>67</v>
      </c>
      <c r="B25" s="93"/>
    </row>
    <row r="26" spans="3:7" ht="12.75">
      <c r="C26" s="94"/>
      <c r="F26" s="3"/>
      <c r="G26" s="3"/>
    </row>
    <row r="27" spans="1:3" ht="12.75">
      <c r="A27" s="77" t="s">
        <v>68</v>
      </c>
      <c r="C27" s="94"/>
    </row>
    <row r="28" spans="1:3" ht="12.75">
      <c r="A28" t="s">
        <v>64</v>
      </c>
      <c r="B28" s="93">
        <v>20000</v>
      </c>
      <c r="C28" s="94"/>
    </row>
    <row r="29" spans="2:3" ht="12.75">
      <c r="B29" s="93"/>
      <c r="C29" s="94"/>
    </row>
    <row r="30" spans="1:3" ht="12.75">
      <c r="A30" s="77" t="s">
        <v>69</v>
      </c>
      <c r="B30" s="93"/>
      <c r="C30" s="94"/>
    </row>
    <row r="31" spans="1:3" ht="12.75">
      <c r="A31" t="s">
        <v>60</v>
      </c>
      <c r="B31" s="93">
        <v>3000</v>
      </c>
      <c r="C31" s="94"/>
    </row>
    <row r="32" spans="1:3" ht="12.75">
      <c r="A32" t="s">
        <v>61</v>
      </c>
      <c r="B32" s="93">
        <v>3000</v>
      </c>
      <c r="C32" s="94"/>
    </row>
    <row r="33" spans="1:3" ht="12.75">
      <c r="A33" t="s">
        <v>62</v>
      </c>
      <c r="B33" s="93">
        <v>2000</v>
      </c>
      <c r="C33" s="94"/>
    </row>
    <row r="34" spans="1:3" ht="12.75">
      <c r="A34" s="95" t="s">
        <v>21</v>
      </c>
      <c r="B34" s="96">
        <v>12000</v>
      </c>
      <c r="C34" s="94"/>
    </row>
    <row r="35" spans="1:3" ht="12.75">
      <c r="A35" s="77" t="s">
        <v>63</v>
      </c>
      <c r="B35" s="97">
        <f>SUM(B31:B34)</f>
        <v>20000</v>
      </c>
      <c r="C35" s="94"/>
    </row>
    <row r="36" spans="2:3" ht="12.75">
      <c r="B36" s="98"/>
      <c r="C36" s="94"/>
    </row>
    <row r="37" ht="12.75">
      <c r="A37" s="77" t="s">
        <v>70</v>
      </c>
    </row>
    <row r="38" spans="1:2" ht="12.75">
      <c r="A38" s="3" t="s">
        <v>71</v>
      </c>
      <c r="B38" s="115">
        <v>16000</v>
      </c>
    </row>
    <row r="39" spans="1:2" ht="12.75">
      <c r="A39" s="116" t="s">
        <v>72</v>
      </c>
      <c r="B39" s="117">
        <v>9000</v>
      </c>
    </row>
    <row r="40" spans="1:2" ht="12.75">
      <c r="A40" s="95" t="s">
        <v>73</v>
      </c>
      <c r="B40" s="96">
        <v>30000</v>
      </c>
    </row>
    <row r="41" spans="1:2" ht="12.75">
      <c r="A41" s="118" t="s">
        <v>63</v>
      </c>
      <c r="B41" s="119">
        <f>SUM(B38:B40)</f>
        <v>55000</v>
      </c>
    </row>
    <row r="49" ht="12.75">
      <c r="A49" s="77" t="s">
        <v>79</v>
      </c>
    </row>
    <row r="50" spans="1:7" ht="12.75">
      <c r="A50" s="77" t="s">
        <v>59</v>
      </c>
      <c r="E50" s="77" t="s">
        <v>57</v>
      </c>
      <c r="F50" s="77"/>
      <c r="G50" s="77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mergeCells count="7">
    <mergeCell ref="A3:H3"/>
    <mergeCell ref="A4:H4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user</cp:lastModifiedBy>
  <cp:lastPrinted>2017-07-08T12:16:47Z</cp:lastPrinted>
  <dcterms:created xsi:type="dcterms:W3CDTF">2001-10-29T09:16:17Z</dcterms:created>
  <dcterms:modified xsi:type="dcterms:W3CDTF">2017-07-08T12:18:03Z</dcterms:modified>
  <cp:category/>
  <cp:version/>
  <cp:contentType/>
  <cp:contentStatus/>
</cp:coreProperties>
</file>