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<sst xmlns="http://schemas.openxmlformats.org/spreadsheetml/2006/main" count="200" uniqueCount="77">
  <si>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</si>
  <si>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</si>
  <si>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</si>
  <si>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</si>
  <si>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</si>
  <si>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</si>
  <si>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</si>
  <si>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</si>
  <si>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</si>
  <si>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</si>
  <si>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</si>
  <si>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</si>
  <si>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</si>
  <si>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</si>
  <si>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</si>
  <si>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</si>
  <si>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</si>
  <si>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</si>
  <si>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</si>
  <si>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</si>
  <si>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</si>
  <si>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</si>
  <si>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</si>
  <si>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</si>
  <si>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</si>
  <si>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</si>
  <si>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</si>
  <si>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</si>
  <si>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</si>
  <si>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</si>
  <si>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</si>
  <si>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</si>
  <si>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</si>
  <si>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</si>
  <si>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</si>
  <si>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</si>
  <si>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</si>
  <si>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</si>
  <si>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</si>
  <si>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</si>
  <si>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</si>
  <si>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</si>
  <si>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</si>
  <si>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</si>
  <si>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</si>
  <si>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</si>
  <si>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</si>
  <si>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>Datum:</t>
  </si>
  <si>
    <t>Zpracoval/telefon:</t>
  </si>
  <si>
    <t xml:space="preserve">Organizace: 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</si>
  <si>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</si>
  <si>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</si>
  <si>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</si>
  <si>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</si>
  <si>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</si>
  <si>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</si>
  <si>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</si>
  <si>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</si>
  <si>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</si>
  <si>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Finanční plán na rok 2017</t>
  </si>
  <si>
    <t>Plán čerpání do konce r. 2017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</si>
  <si>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</si>
  <si>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</si>
  <si>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</si>
  <si>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</si>
  <si>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</si>
  <si>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</si>
  <si>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index v % 17/16</t>
  </si>
  <si>
    <t>zvýšené odpisy - pořízení majetku v roce 2017</t>
  </si>
  <si>
    <t>FI - rok 2017 - pořízení domku na stromě</t>
  </si>
  <si>
    <t>FR - krytí nákladů na energie a služby</t>
  </si>
  <si>
    <t>FKSP - čerpání v souladu s vyhláškou o FKSP (především na příspěvek na stravování)</t>
  </si>
  <si>
    <t>MŠ Charlese de Gaulla</t>
  </si>
  <si>
    <t>Organizace: Mateřská škola Charlese de Gaulla</t>
  </si>
  <si>
    <t>Datum:  18. 7. 2017</t>
  </si>
  <si>
    <t>Zpracoval/tel.:  Gerschonová / 737 813 555</t>
  </si>
  <si>
    <t>Schválil: Brabcová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</si>
</sst>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43" fontId="4" fillId="0" borderId="37" xfId="34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42" xfId="0" applyNumberFormat="1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4" xfId="0" applyNumberFormat="1" applyFont="1" applyBorder="1" applyAlignment="1" applyProtection="1">
      <alignment horizontal="center"/>
      <protection locked="0"/>
    </xf>
    <xf numFmtId="41" fontId="1" fillId="0" borderId="45" xfId="0" applyNumberFormat="1" applyFont="1" applyBorder="1" applyAlignment="1" applyProtection="1">
      <alignment horizontal="center"/>
      <protection locked="0"/>
    </xf>
    <xf numFmtId="41" fontId="1" fillId="0" borderId="46" xfId="0" applyNumberFormat="1" applyFont="1" applyBorder="1" applyAlignment="1" applyProtection="1">
      <alignment horizontal="center"/>
      <protection hidden="1"/>
    </xf>
    <xf numFmtId="41" fontId="1" fillId="0" borderId="47" xfId="0" applyNumberFormat="1" applyFont="1" applyBorder="1" applyAlignment="1" applyProtection="1">
      <alignment horizontal="center"/>
      <protection hidden="1"/>
    </xf>
    <xf numFmtId="0" fontId="8" fillId="0" borderId="4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 shrinkToFit="1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5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4" fillId="0" borderId="6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62" xfId="0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2" fontId="4" fillId="0" borderId="64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63" xfId="0" applyNumberFormat="1" applyFont="1" applyBorder="1" applyAlignment="1">
      <alignment horizontal="center"/>
    </xf>
    <xf numFmtId="2" fontId="4" fillId="0" borderId="64" xfId="0" applyNumberFormat="1" applyFont="1" applyBorder="1" applyAlignment="1">
      <alignment horizontal="center"/>
    </xf>
    <xf numFmtId="2" fontId="4" fillId="0" borderId="66" xfId="0" applyNumberFormat="1" applyFont="1" applyBorder="1" applyAlignment="1">
      <alignment horizontal="center"/>
    </xf>
    <xf numFmtId="2" fontId="4" fillId="0" borderId="67" xfId="0" applyNumberFormat="1" applyFont="1" applyBorder="1" applyAlignment="1">
      <alignment horizontal="center"/>
    </xf>
    <xf numFmtId="2" fontId="4" fillId="0" borderId="15" xfId="34" applyNumberFormat="1" applyFont="1" applyFill="1" applyBorder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68" xfId="0" applyNumberFormat="1" applyFont="1" applyFill="1" applyBorder="1" applyAlignment="1">
      <alignment horizontal="center"/>
    </xf>
    <xf numFmtId="2" fontId="4" fillId="0" borderId="69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92" t="s">
        <v>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6" t="s">
        <v>73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34</v>
      </c>
    </row>
    <row r="5" spans="1:16" ht="14.25" customHeight="1" thickTop="1">
      <c r="A5" s="4"/>
      <c r="B5" s="107" t="s">
        <v>59</v>
      </c>
      <c r="C5" s="108"/>
      <c r="D5" s="108"/>
      <c r="E5" s="108"/>
      <c r="F5" s="108"/>
      <c r="G5" s="108"/>
      <c r="H5" s="109"/>
      <c r="I5" s="110" t="s">
        <v>62</v>
      </c>
      <c r="J5" s="111"/>
      <c r="K5" s="111"/>
      <c r="L5" s="111"/>
      <c r="M5" s="111"/>
      <c r="N5" s="111"/>
      <c r="O5" s="111"/>
      <c r="P5" s="112"/>
    </row>
    <row r="6" spans="1:16" ht="23.25" customHeight="1">
      <c r="A6" s="105" t="s">
        <v>0</v>
      </c>
      <c r="B6" s="93" t="s">
        <v>31</v>
      </c>
      <c r="C6" s="97" t="s">
        <v>1</v>
      </c>
      <c r="D6" s="97" t="s">
        <v>2</v>
      </c>
      <c r="E6" s="97" t="s">
        <v>3</v>
      </c>
      <c r="F6" s="97" t="s">
        <v>4</v>
      </c>
      <c r="G6" s="115" t="s">
        <v>5</v>
      </c>
      <c r="H6" s="100" t="s">
        <v>32</v>
      </c>
      <c r="I6" s="93" t="s">
        <v>33</v>
      </c>
      <c r="J6" s="97" t="s">
        <v>1</v>
      </c>
      <c r="K6" s="97" t="s">
        <v>2</v>
      </c>
      <c r="L6" s="97" t="s">
        <v>3</v>
      </c>
      <c r="M6" s="97" t="s">
        <v>4</v>
      </c>
      <c r="N6" s="97" t="s">
        <v>5</v>
      </c>
      <c r="O6" s="95" t="s">
        <v>67</v>
      </c>
      <c r="P6" s="103" t="s">
        <v>32</v>
      </c>
    </row>
    <row r="7" spans="1:16" ht="18.75" customHeight="1">
      <c r="A7" s="105"/>
      <c r="B7" s="93"/>
      <c r="C7" s="113"/>
      <c r="D7" s="113"/>
      <c r="E7" s="98"/>
      <c r="F7" s="98"/>
      <c r="G7" s="116"/>
      <c r="H7" s="101"/>
      <c r="I7" s="93"/>
      <c r="J7" s="113"/>
      <c r="K7" s="113"/>
      <c r="L7" s="98"/>
      <c r="M7" s="98"/>
      <c r="N7" s="98"/>
      <c r="O7" s="95"/>
      <c r="P7" s="103"/>
    </row>
    <row r="8" spans="1:16" ht="17.25" customHeight="1">
      <c r="A8" s="106"/>
      <c r="B8" s="94"/>
      <c r="C8" s="114"/>
      <c r="D8" s="114"/>
      <c r="E8" s="99"/>
      <c r="F8" s="99"/>
      <c r="G8" s="117"/>
      <c r="H8" s="102"/>
      <c r="I8" s="94"/>
      <c r="J8" s="114"/>
      <c r="K8" s="114"/>
      <c r="L8" s="99"/>
      <c r="M8" s="99"/>
      <c r="N8" s="99"/>
      <c r="O8" s="96"/>
      <c r="P8" s="104"/>
    </row>
    <row r="9" spans="1:16" ht="18.75" customHeight="1">
      <c r="A9" s="49" t="s">
        <v>6</v>
      </c>
      <c r="B9" s="26">
        <f>SUM(B10:B14)</f>
        <v>3181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75</v>
      </c>
      <c r="I9" s="26">
        <f>SUM(I10:I14)</f>
        <v>3208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4" t="s">
        <v>7</v>
      </c>
      <c r="P9" s="45">
        <f>SUM(P15:P17)</f>
        <v>75</v>
      </c>
    </row>
    <row r="10" spans="1:16" ht="18.75" customHeight="1">
      <c r="A10" s="50" t="s">
        <v>8</v>
      </c>
      <c r="B10" s="58">
        <v>2213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3" t="s">
        <v>7</v>
      </c>
      <c r="I10" s="58">
        <v>2213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7" t="s">
        <v>7</v>
      </c>
      <c r="P10" s="48" t="s">
        <v>7</v>
      </c>
    </row>
    <row r="11" spans="1:16" ht="18.75" customHeight="1">
      <c r="A11" s="50" t="s">
        <v>9</v>
      </c>
      <c r="B11" s="58">
        <v>419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3" t="s">
        <v>7</v>
      </c>
      <c r="I11" s="58">
        <v>420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7" t="s">
        <v>7</v>
      </c>
      <c r="P11" s="48" t="s">
        <v>7</v>
      </c>
    </row>
    <row r="12" spans="1:16" ht="18.75" customHeight="1">
      <c r="A12" s="50" t="s">
        <v>10</v>
      </c>
      <c r="B12" s="58">
        <v>110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3" t="s">
        <v>7</v>
      </c>
      <c r="I12" s="58">
        <v>110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7" t="s">
        <v>7</v>
      </c>
      <c r="P12" s="48" t="s">
        <v>7</v>
      </c>
    </row>
    <row r="13" spans="1:16" ht="18.75" customHeight="1">
      <c r="A13" s="50" t="s">
        <v>11</v>
      </c>
      <c r="B13" s="58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3" t="s">
        <v>7</v>
      </c>
      <c r="I13" s="58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7" t="s">
        <v>7</v>
      </c>
      <c r="P13" s="48" t="s">
        <v>7</v>
      </c>
    </row>
    <row r="14" spans="1:16" ht="18.75" customHeight="1">
      <c r="A14" s="51" t="s">
        <v>12</v>
      </c>
      <c r="B14" s="13">
        <f>SUM(B15:B17)</f>
        <v>439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4">
        <f>SUM(H15:H17)</f>
        <v>75</v>
      </c>
      <c r="I14" s="13">
        <f>SUM(I15:I17)</f>
        <v>465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4" t="s">
        <v>7</v>
      </c>
      <c r="P14" s="45">
        <f>SUM(P15:P17)</f>
        <v>75</v>
      </c>
    </row>
    <row r="15" spans="1:16" ht="18.75" customHeight="1">
      <c r="A15" s="52" t="s">
        <v>13</v>
      </c>
      <c r="B15" s="14">
        <v>124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15"/>
      <c r="I15" s="14">
        <v>150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47" t="s">
        <v>7</v>
      </c>
      <c r="P15" s="16"/>
    </row>
    <row r="16" spans="1:16" ht="18.75" customHeight="1">
      <c r="A16" s="52" t="s">
        <v>14</v>
      </c>
      <c r="B16" s="14">
        <v>315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15"/>
      <c r="I16" s="14">
        <v>315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47" t="s">
        <v>7</v>
      </c>
      <c r="P16" s="16"/>
    </row>
    <row r="17" spans="1:16" ht="18.75" customHeight="1" thickBot="1">
      <c r="A17" s="53" t="s">
        <v>15</v>
      </c>
      <c r="B17" s="17"/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18">
        <v>75</v>
      </c>
      <c r="I17" s="17"/>
      <c r="J17" s="36" t="s">
        <v>7</v>
      </c>
      <c r="K17" s="36" t="s">
        <v>7</v>
      </c>
      <c r="L17" s="36" t="s">
        <v>7</v>
      </c>
      <c r="M17" s="36" t="s">
        <v>7</v>
      </c>
      <c r="N17" s="36" t="s">
        <v>7</v>
      </c>
      <c r="O17" s="46" t="s">
        <v>7</v>
      </c>
      <c r="P17" s="19">
        <v>75</v>
      </c>
    </row>
    <row r="18" spans="1:16" ht="18.75" customHeight="1" thickTop="1">
      <c r="A18" s="49" t="s">
        <v>16</v>
      </c>
      <c r="B18" s="13">
        <f aca="true" t="shared" si="0" ref="B18:G18">SUM(B19+B23+B26+B27+B28+B29+B30+B31+B32)</f>
        <v>3181</v>
      </c>
      <c r="C18" s="13">
        <v>2213</v>
      </c>
      <c r="D18" s="13">
        <f t="shared" si="0"/>
        <v>419</v>
      </c>
      <c r="E18" s="13">
        <f t="shared" si="0"/>
        <v>439</v>
      </c>
      <c r="F18" s="13">
        <f t="shared" si="0"/>
        <v>110</v>
      </c>
      <c r="G18" s="13">
        <f t="shared" si="0"/>
        <v>0</v>
      </c>
      <c r="H18" s="88">
        <f aca="true" t="shared" si="1" ref="B18:N18">SUM(H19+H23+H26+H27+H28+H29+H30+H31+H32+H33)</f>
        <v>0</v>
      </c>
      <c r="I18" s="13">
        <f t="shared" si="1"/>
        <v>3208</v>
      </c>
      <c r="J18" s="13">
        <f t="shared" si="1"/>
        <v>2213</v>
      </c>
      <c r="K18" s="13">
        <f t="shared" si="1"/>
        <v>420</v>
      </c>
      <c r="L18" s="13">
        <f t="shared" si="1"/>
        <v>465</v>
      </c>
      <c r="M18" s="13">
        <f t="shared" si="1"/>
        <v>110</v>
      </c>
      <c r="N18" s="13">
        <f t="shared" si="1"/>
        <v>0</v>
      </c>
      <c r="O18" s="44">
        <f>IF(D18=0,,(K18/D18)*100)</f>
        <v>100.23866348448686</v>
      </c>
      <c r="P18" s="89">
        <f>SUM(P19+P23+P26+P27+P28+P29+P30+P31+P32+P33)</f>
        <v>0</v>
      </c>
    </row>
    <row r="19" spans="1:16" ht="18.75" customHeight="1">
      <c r="A19" s="51" t="s">
        <v>17</v>
      </c>
      <c r="B19" s="13">
        <f aca="true" t="shared" si="2" ref="B19:G19">SUM(B20:B22)</f>
        <v>605</v>
      </c>
      <c r="C19" s="32">
        <f t="shared" si="2"/>
        <v>10</v>
      </c>
      <c r="D19" s="32">
        <f t="shared" si="2"/>
        <v>160</v>
      </c>
      <c r="E19" s="32">
        <f t="shared" si="2"/>
        <v>385</v>
      </c>
      <c r="F19" s="32">
        <f t="shared" si="2"/>
        <v>50</v>
      </c>
      <c r="G19" s="32">
        <f t="shared" si="2"/>
        <v>0</v>
      </c>
      <c r="H19" s="34">
        <f aca="true" t="shared" si="3" ref="B19:N19">SUM(H20:H22)</f>
        <v>0</v>
      </c>
      <c r="I19" s="13">
        <f t="shared" si="3"/>
        <v>616</v>
      </c>
      <c r="J19" s="32">
        <f t="shared" si="3"/>
        <v>10</v>
      </c>
      <c r="K19" s="32">
        <f t="shared" si="3"/>
        <v>141</v>
      </c>
      <c r="L19" s="32">
        <f t="shared" si="3"/>
        <v>415</v>
      </c>
      <c r="M19" s="32">
        <f t="shared" si="3"/>
        <v>50</v>
      </c>
      <c r="N19" s="32">
        <f t="shared" si="3"/>
        <v>0</v>
      </c>
      <c r="O19" s="44">
        <f>IF(D19=0,,(K19/D19)*100)</f>
        <v>88.125</v>
      </c>
      <c r="P19" s="45">
        <f>SUM(P20:P22)</f>
        <v>0</v>
      </c>
    </row>
    <row r="20" spans="1:16" ht="18.75" customHeight="1">
      <c r="A20" s="52" t="s">
        <v>18</v>
      </c>
      <c r="B20" s="37">
        <f>SUM(C20:G20)</f>
        <v>70</v>
      </c>
      <c r="C20" s="6">
        <v>10</v>
      </c>
      <c r="D20" s="6">
        <v>40</v>
      </c>
      <c r="E20" s="6">
        <v>20</v>
      </c>
      <c r="F20" s="6"/>
      <c r="G20" s="6"/>
      <c r="H20" s="15"/>
      <c r="I20" s="37">
        <f>SUM(J20:N20)</f>
        <v>81</v>
      </c>
      <c r="J20" s="6">
        <v>10</v>
      </c>
      <c r="K20" s="6">
        <v>21</v>
      </c>
      <c r="L20" s="6">
        <v>50</v>
      </c>
      <c r="M20" s="6"/>
      <c r="N20" s="6"/>
      <c r="O20" s="44">
        <f aca="true" t="shared" si="4" ref="O20:O33">IF(D20=0,,(K20/D20)*100)</f>
        <v>52.5</v>
      </c>
      <c r="P20" s="16"/>
    </row>
    <row r="21" spans="1:16" ht="18.75" customHeight="1">
      <c r="A21" s="52" t="s">
        <v>19</v>
      </c>
      <c r="B21" s="37">
        <f>SUM(C21:G21)</f>
        <v>315</v>
      </c>
      <c r="C21" s="6"/>
      <c r="D21" s="6"/>
      <c r="E21" s="6">
        <v>315</v>
      </c>
      <c r="F21" s="6"/>
      <c r="G21" s="6"/>
      <c r="H21" s="15"/>
      <c r="I21" s="37">
        <f>SUM(J21:N21)</f>
        <v>315</v>
      </c>
      <c r="J21" s="6"/>
      <c r="K21" s="6"/>
      <c r="L21" s="6">
        <v>315</v>
      </c>
      <c r="M21" s="6"/>
      <c r="N21" s="6"/>
      <c r="O21" s="44">
        <f t="shared" si="4"/>
        <v>0</v>
      </c>
      <c r="P21" s="16"/>
    </row>
    <row r="22" spans="1:16" ht="18.75" customHeight="1">
      <c r="A22" s="52" t="s">
        <v>20</v>
      </c>
      <c r="B22" s="37">
        <f>SUM(C22:G22)</f>
        <v>220</v>
      </c>
      <c r="C22" s="6"/>
      <c r="D22" s="6">
        <v>120</v>
      </c>
      <c r="E22" s="6">
        <v>50</v>
      </c>
      <c r="F22" s="6">
        <v>50</v>
      </c>
      <c r="G22" s="6"/>
      <c r="H22" s="15"/>
      <c r="I22" s="37">
        <f>SUM(J22:N22)</f>
        <v>220</v>
      </c>
      <c r="J22" s="6"/>
      <c r="K22" s="6">
        <v>120</v>
      </c>
      <c r="L22" s="6">
        <v>50</v>
      </c>
      <c r="M22" s="6">
        <v>50</v>
      </c>
      <c r="N22" s="6"/>
      <c r="O22" s="44">
        <f t="shared" si="4"/>
        <v>100</v>
      </c>
      <c r="P22" s="16"/>
    </row>
    <row r="23" spans="1:16" ht="18.75" customHeight="1">
      <c r="A23" s="51" t="s">
        <v>21</v>
      </c>
      <c r="B23" s="13">
        <f aca="true" t="shared" si="5" ref="B23:G23">SUM(B24:B25)</f>
        <v>237</v>
      </c>
      <c r="C23" s="32">
        <f t="shared" si="5"/>
        <v>5</v>
      </c>
      <c r="D23" s="32">
        <f t="shared" si="5"/>
        <v>168</v>
      </c>
      <c r="E23" s="32">
        <f t="shared" si="5"/>
        <v>54</v>
      </c>
      <c r="F23" s="32">
        <f t="shared" si="5"/>
        <v>10</v>
      </c>
      <c r="G23" s="32">
        <f t="shared" si="5"/>
        <v>0</v>
      </c>
      <c r="H23" s="34">
        <f aca="true" t="shared" si="6" ref="C23:N23">SUM(H24:H25)</f>
        <v>0</v>
      </c>
      <c r="I23" s="13">
        <f t="shared" si="6"/>
        <v>233</v>
      </c>
      <c r="J23" s="32">
        <f t="shared" si="6"/>
        <v>5</v>
      </c>
      <c r="K23" s="32">
        <f t="shared" si="6"/>
        <v>168</v>
      </c>
      <c r="L23" s="32">
        <f t="shared" si="6"/>
        <v>50</v>
      </c>
      <c r="M23" s="32">
        <f t="shared" si="6"/>
        <v>10</v>
      </c>
      <c r="N23" s="32">
        <f t="shared" si="6"/>
        <v>0</v>
      </c>
      <c r="O23" s="44">
        <f t="shared" si="4"/>
        <v>100</v>
      </c>
      <c r="P23" s="45">
        <f>SUM(P24:P25)</f>
        <v>0</v>
      </c>
    </row>
    <row r="24" spans="1:16" ht="18.75" customHeight="1">
      <c r="A24" s="52" t="s">
        <v>22</v>
      </c>
      <c r="B24" s="37">
        <f>SUM(C24:G24)</f>
        <v>76</v>
      </c>
      <c r="C24" s="6"/>
      <c r="D24" s="6">
        <v>76</v>
      </c>
      <c r="E24" s="6"/>
      <c r="F24" s="6"/>
      <c r="G24" s="6"/>
      <c r="H24" s="15"/>
      <c r="I24" s="37">
        <f>SUM(J24:N24)</f>
        <v>76</v>
      </c>
      <c r="J24" s="6"/>
      <c r="K24" s="6">
        <v>76</v>
      </c>
      <c r="L24" s="6"/>
      <c r="M24" s="6"/>
      <c r="N24" s="6"/>
      <c r="O24" s="44">
        <f t="shared" si="4"/>
        <v>100</v>
      </c>
      <c r="P24" s="16"/>
    </row>
    <row r="25" spans="1:16" ht="18.75" customHeight="1">
      <c r="A25" s="52" t="s">
        <v>23</v>
      </c>
      <c r="B25" s="37">
        <f aca="true" t="shared" si="7" ref="B25:B32">SUM(C25:G25)</f>
        <v>161</v>
      </c>
      <c r="C25" s="6">
        <v>5</v>
      </c>
      <c r="D25" s="6">
        <v>92</v>
      </c>
      <c r="E25" s="6">
        <v>54</v>
      </c>
      <c r="F25" s="6">
        <v>10</v>
      </c>
      <c r="G25" s="6"/>
      <c r="H25" s="15"/>
      <c r="I25" s="37">
        <f aca="true" t="shared" si="8" ref="I25:I33">SUM(J25:N25)</f>
        <v>157</v>
      </c>
      <c r="J25" s="6">
        <v>5</v>
      </c>
      <c r="K25" s="6">
        <v>92</v>
      </c>
      <c r="L25" s="6">
        <v>50</v>
      </c>
      <c r="M25" s="6">
        <v>10</v>
      </c>
      <c r="N25" s="6"/>
      <c r="O25" s="44">
        <f t="shared" si="4"/>
        <v>100</v>
      </c>
      <c r="P25" s="16"/>
    </row>
    <row r="26" spans="1:16" ht="18.75" customHeight="1">
      <c r="A26" s="51" t="s">
        <v>24</v>
      </c>
      <c r="B26" s="37">
        <f t="shared" si="7"/>
        <v>1680</v>
      </c>
      <c r="C26" s="5">
        <v>1630</v>
      </c>
      <c r="D26" s="6"/>
      <c r="E26" s="6"/>
      <c r="F26" s="6">
        <v>50</v>
      </c>
      <c r="G26" s="6"/>
      <c r="H26" s="20"/>
      <c r="I26" s="37">
        <f t="shared" si="8"/>
        <v>1680</v>
      </c>
      <c r="J26" s="5">
        <v>1630</v>
      </c>
      <c r="K26" s="6"/>
      <c r="L26" s="6"/>
      <c r="M26" s="6">
        <v>50</v>
      </c>
      <c r="N26" s="6"/>
      <c r="O26" s="44">
        <f t="shared" si="4"/>
        <v>0</v>
      </c>
      <c r="P26" s="21"/>
    </row>
    <row r="27" spans="1:16" ht="18.75" customHeight="1">
      <c r="A27" s="54" t="s">
        <v>25</v>
      </c>
      <c r="B27" s="37">
        <f t="shared" si="7"/>
        <v>567</v>
      </c>
      <c r="C27" s="5">
        <v>550</v>
      </c>
      <c r="D27" s="6">
        <v>17</v>
      </c>
      <c r="E27" s="6"/>
      <c r="F27" s="6"/>
      <c r="G27" s="6"/>
      <c r="H27" s="20"/>
      <c r="I27" s="37">
        <f t="shared" si="8"/>
        <v>553</v>
      </c>
      <c r="J27" s="5">
        <v>536</v>
      </c>
      <c r="K27" s="6">
        <v>17</v>
      </c>
      <c r="L27" s="6"/>
      <c r="M27" s="6"/>
      <c r="N27" s="6"/>
      <c r="O27" s="44">
        <f t="shared" si="4"/>
        <v>100</v>
      </c>
      <c r="P27" s="21"/>
    </row>
    <row r="28" spans="1:16" ht="18.75" customHeight="1">
      <c r="A28" s="51" t="s">
        <v>26</v>
      </c>
      <c r="B28" s="37">
        <f t="shared" si="7"/>
        <v>0</v>
      </c>
      <c r="C28" s="5"/>
      <c r="D28" s="6"/>
      <c r="E28" s="6"/>
      <c r="F28" s="6"/>
      <c r="G28" s="6"/>
      <c r="H28" s="20"/>
      <c r="I28" s="37">
        <f t="shared" si="8"/>
        <v>0</v>
      </c>
      <c r="J28" s="5"/>
      <c r="K28" s="6"/>
      <c r="L28" s="6"/>
      <c r="M28" s="6"/>
      <c r="N28" s="6"/>
      <c r="O28" s="44">
        <f t="shared" si="4"/>
        <v>0</v>
      </c>
      <c r="P28" s="21"/>
    </row>
    <row r="29" spans="1:16" ht="18.75" customHeight="1">
      <c r="A29" s="51" t="s">
        <v>27</v>
      </c>
      <c r="B29" s="37">
        <f t="shared" si="7"/>
        <v>27</v>
      </c>
      <c r="C29" s="5"/>
      <c r="D29" s="6">
        <v>27</v>
      </c>
      <c r="E29" s="6"/>
      <c r="F29" s="6"/>
      <c r="G29" s="6"/>
      <c r="H29" s="20"/>
      <c r="I29" s="37">
        <f t="shared" si="8"/>
        <v>49</v>
      </c>
      <c r="J29" s="5"/>
      <c r="K29" s="6">
        <v>49</v>
      </c>
      <c r="L29" s="6"/>
      <c r="M29" s="6"/>
      <c r="N29" s="6"/>
      <c r="O29" s="44">
        <f t="shared" si="4"/>
        <v>181.4814814814815</v>
      </c>
      <c r="P29" s="21"/>
    </row>
    <row r="30" spans="1:16" ht="18.75" customHeight="1">
      <c r="A30" s="83" t="s">
        <v>52</v>
      </c>
      <c r="B30" s="37">
        <f t="shared" si="7"/>
        <v>45</v>
      </c>
      <c r="C30" s="79"/>
      <c r="D30" s="85">
        <v>45</v>
      </c>
      <c r="E30" s="86"/>
      <c r="F30" s="86"/>
      <c r="G30" s="86"/>
      <c r="H30" s="84"/>
      <c r="I30" s="37">
        <f t="shared" si="8"/>
        <v>45</v>
      </c>
      <c r="J30" s="79"/>
      <c r="K30" s="85">
        <v>45</v>
      </c>
      <c r="L30" s="86"/>
      <c r="M30" s="86"/>
      <c r="N30" s="86"/>
      <c r="O30" s="44">
        <f t="shared" si="4"/>
        <v>100</v>
      </c>
      <c r="P30" s="87"/>
    </row>
    <row r="31" spans="1:16" ht="18.75" customHeight="1">
      <c r="A31" s="83" t="s">
        <v>53</v>
      </c>
      <c r="B31" s="37">
        <f t="shared" si="7"/>
        <v>0</v>
      </c>
      <c r="C31" s="79"/>
      <c r="D31" s="85"/>
      <c r="E31" s="86"/>
      <c r="F31" s="86"/>
      <c r="G31" s="86"/>
      <c r="H31" s="84"/>
      <c r="I31" s="37">
        <f t="shared" si="8"/>
        <v>0</v>
      </c>
      <c r="J31" s="79"/>
      <c r="K31" s="85"/>
      <c r="L31" s="86"/>
      <c r="M31" s="86"/>
      <c r="N31" s="86"/>
      <c r="O31" s="44">
        <f t="shared" si="4"/>
        <v>0</v>
      </c>
      <c r="P31" s="87"/>
    </row>
    <row r="32" spans="1:16" ht="18.75" customHeight="1" hidden="1">
      <c r="A32" s="83" t="s">
        <v>54</v>
      </c>
      <c r="B32" s="37">
        <f t="shared" si="7"/>
        <v>20</v>
      </c>
      <c r="C32" s="22">
        <v>18</v>
      </c>
      <c r="D32" s="22">
        <v>2</v>
      </c>
      <c r="E32" s="23"/>
      <c r="F32" s="23"/>
      <c r="G32" s="23"/>
      <c r="H32" s="84"/>
      <c r="I32" s="37">
        <f t="shared" si="8"/>
        <v>0</v>
      </c>
      <c r="J32" s="79"/>
      <c r="K32" s="85"/>
      <c r="L32" s="86"/>
      <c r="M32" s="86"/>
      <c r="N32" s="86"/>
      <c r="O32" s="44">
        <f t="shared" si="4"/>
        <v>0</v>
      </c>
      <c r="P32" s="87"/>
    </row>
    <row r="33" spans="1:16" ht="18.75" customHeight="1" thickBot="1">
      <c r="A33" s="55" t="s">
        <v>28</v>
      </c>
      <c r="B33" s="78"/>
      <c r="C33" s="79">
        <v>18</v>
      </c>
      <c r="D33" s="79"/>
      <c r="E33" s="79"/>
      <c r="F33" s="79"/>
      <c r="G33" s="79"/>
      <c r="H33" s="24"/>
      <c r="I33" s="37">
        <f t="shared" si="8"/>
        <v>32</v>
      </c>
      <c r="J33" s="22">
        <v>32</v>
      </c>
      <c r="K33" s="22"/>
      <c r="L33" s="23"/>
      <c r="M33" s="23"/>
      <c r="N33" s="23"/>
      <c r="O33" s="44">
        <f t="shared" si="4"/>
        <v>0</v>
      </c>
      <c r="P33" s="25"/>
    </row>
    <row r="34" spans="1:16" ht="18.75" customHeight="1" thickBot="1" thickTop="1">
      <c r="A34" s="55" t="s">
        <v>50</v>
      </c>
      <c r="B34" s="80">
        <f>SUM(B9-B18)</f>
        <v>0</v>
      </c>
      <c r="C34" s="81" t="s">
        <v>7</v>
      </c>
      <c r="D34" s="81" t="s">
        <v>7</v>
      </c>
      <c r="E34" s="82" t="s">
        <v>7</v>
      </c>
      <c r="F34" s="82" t="s">
        <v>7</v>
      </c>
      <c r="G34" s="42" t="s">
        <v>7</v>
      </c>
      <c r="H34" s="41">
        <f>SUM(H9-H18)</f>
        <v>75</v>
      </c>
      <c r="I34" s="38">
        <f>SUM(I9-I18)</f>
        <v>0</v>
      </c>
      <c r="J34" s="39" t="s">
        <v>7</v>
      </c>
      <c r="K34" s="39" t="s">
        <v>7</v>
      </c>
      <c r="L34" s="40" t="s">
        <v>7</v>
      </c>
      <c r="M34" s="40" t="s">
        <v>7</v>
      </c>
      <c r="N34" s="40" t="s">
        <v>7</v>
      </c>
      <c r="O34" s="42" t="s">
        <v>7</v>
      </c>
      <c r="P34" s="43">
        <f>SUM(P9-P18)</f>
        <v>75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 t="s">
        <v>68</v>
      </c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6" t="s">
        <v>74</v>
      </c>
      <c r="B41" s="56"/>
      <c r="C41" s="56"/>
      <c r="D41" s="56"/>
      <c r="E41" s="56"/>
      <c r="F41" s="56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7" t="s">
        <v>75</v>
      </c>
      <c r="B42" s="57"/>
      <c r="C42" s="57"/>
      <c r="D42" s="57"/>
      <c r="E42" s="57"/>
      <c r="F42" s="57"/>
      <c r="G42" s="1"/>
      <c r="H42" s="1"/>
      <c r="K42" s="1"/>
      <c r="L42" s="1"/>
      <c r="M42" s="1"/>
      <c r="N42" s="1"/>
      <c r="O42" s="1"/>
    </row>
    <row r="43" spans="1:8" ht="12.75">
      <c r="A43" s="57" t="s">
        <v>76</v>
      </c>
      <c r="B43" s="57"/>
      <c r="C43" s="57"/>
      <c r="D43" s="57"/>
      <c r="E43" s="57"/>
      <c r="F43" s="57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tabSelected="1" zoomScalePageLayoutView="0" workbookViewId="0" topLeftCell="A1">
      <selection activeCell="H15" sqref="H15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18" t="s">
        <v>63</v>
      </c>
      <c r="B3" s="118"/>
      <c r="C3" s="118"/>
      <c r="D3" s="118"/>
      <c r="E3" s="118"/>
      <c r="F3" s="118"/>
      <c r="G3" s="118"/>
      <c r="H3" s="118"/>
    </row>
    <row r="4" spans="1:8" ht="15.75" customHeight="1">
      <c r="A4" s="119"/>
      <c r="B4" s="119"/>
      <c r="C4" s="119"/>
      <c r="D4" s="119"/>
      <c r="E4" s="119"/>
      <c r="F4" s="119"/>
      <c r="G4" s="119"/>
      <c r="H4" s="119"/>
    </row>
    <row r="5" spans="1:8" ht="15.75" customHeight="1">
      <c r="A5" s="77"/>
      <c r="B5" s="77"/>
      <c r="C5" s="77"/>
      <c r="D5" s="77"/>
      <c r="E5" s="77"/>
      <c r="F5" s="77"/>
      <c r="G5" s="77"/>
      <c r="H5" s="77"/>
    </row>
    <row r="6" spans="1:3" ht="15.75">
      <c r="A6" s="59" t="s">
        <v>49</v>
      </c>
      <c r="B6" s="147" t="s">
        <v>72</v>
      </c>
      <c r="C6" s="147"/>
    </row>
    <row r="7" ht="12" customHeight="1">
      <c r="D7" s="60"/>
    </row>
    <row r="8" ht="18" customHeight="1"/>
    <row r="9" spans="1:8" ht="11.25" customHeight="1" thickBot="1">
      <c r="A9" s="59"/>
      <c r="B9" s="59"/>
      <c r="C9" s="59"/>
      <c r="H9" s="60" t="s">
        <v>35</v>
      </c>
    </row>
    <row r="10" spans="1:8" ht="16.5" customHeight="1" thickTop="1">
      <c r="A10" s="124" t="s">
        <v>36</v>
      </c>
      <c r="B10" s="126" t="s">
        <v>38</v>
      </c>
      <c r="C10" s="127"/>
      <c r="D10" s="128"/>
      <c r="E10" s="129"/>
      <c r="F10" s="120" t="s">
        <v>60</v>
      </c>
      <c r="G10" s="120" t="s">
        <v>66</v>
      </c>
      <c r="H10" s="122" t="s">
        <v>55</v>
      </c>
    </row>
    <row r="11" spans="1:8" ht="12.75" customHeight="1" thickBot="1">
      <c r="A11" s="125"/>
      <c r="B11" s="63" t="s">
        <v>64</v>
      </c>
      <c r="C11" s="63" t="s">
        <v>65</v>
      </c>
      <c r="D11" s="64" t="s">
        <v>57</v>
      </c>
      <c r="E11" s="65" t="s">
        <v>39</v>
      </c>
      <c r="F11" s="121"/>
      <c r="G11" s="121"/>
      <c r="H11" s="123"/>
    </row>
    <row r="12" spans="1:8" ht="12" customHeight="1">
      <c r="A12" s="66"/>
      <c r="B12" s="67"/>
      <c r="C12" s="68"/>
      <c r="D12" s="69"/>
      <c r="E12" s="69" t="s">
        <v>40</v>
      </c>
      <c r="F12" s="70" t="s">
        <v>41</v>
      </c>
      <c r="G12" s="90" t="s">
        <v>42</v>
      </c>
      <c r="H12" s="71" t="s">
        <v>56</v>
      </c>
    </row>
    <row r="13" spans="1:8" ht="17.25" customHeight="1">
      <c r="A13" s="61" t="s">
        <v>37</v>
      </c>
      <c r="B13" s="130">
        <v>64827</v>
      </c>
      <c r="C13" s="131">
        <v>32000</v>
      </c>
      <c r="D13" s="134">
        <v>30000</v>
      </c>
      <c r="E13" s="134">
        <f>SUM(B13:D13)</f>
        <v>126827</v>
      </c>
      <c r="F13" s="135">
        <v>50000</v>
      </c>
      <c r="G13" s="136">
        <v>50000</v>
      </c>
      <c r="H13" s="137">
        <f>E13-(F13+G13)</f>
        <v>26827</v>
      </c>
    </row>
    <row r="14" spans="1:8" ht="17.25" customHeight="1">
      <c r="A14" s="61" t="s">
        <v>58</v>
      </c>
      <c r="B14" s="130">
        <v>225740.9</v>
      </c>
      <c r="C14" s="131"/>
      <c r="D14" s="134">
        <v>49751</v>
      </c>
      <c r="E14" s="134">
        <f>SUM(B14:D14)</f>
        <v>275491.9</v>
      </c>
      <c r="F14" s="135">
        <v>225000</v>
      </c>
      <c r="G14" s="136"/>
      <c r="H14" s="137">
        <f>E14-(F14+G14)</f>
        <v>50491.90000000002</v>
      </c>
    </row>
    <row r="15" spans="1:8" ht="17.25" customHeight="1">
      <c r="A15" s="61" t="s">
        <v>43</v>
      </c>
      <c r="B15" s="130">
        <v>60588.65</v>
      </c>
      <c r="C15" s="131">
        <v>33381</v>
      </c>
      <c r="D15" s="134">
        <v>45000</v>
      </c>
      <c r="E15" s="134">
        <f>SUM(B15:D15)</f>
        <v>138969.65</v>
      </c>
      <c r="F15" s="135">
        <v>60000</v>
      </c>
      <c r="G15" s="136">
        <v>60000</v>
      </c>
      <c r="H15" s="137">
        <f>E15-(F15+G15)</f>
        <v>18969.649999999994</v>
      </c>
    </row>
    <row r="16" spans="1:8" ht="17.25" customHeight="1" thickBot="1">
      <c r="A16" s="62" t="s">
        <v>44</v>
      </c>
      <c r="B16" s="132">
        <v>39491.6</v>
      </c>
      <c r="C16" s="133"/>
      <c r="D16" s="138">
        <v>67200</v>
      </c>
      <c r="E16" s="138">
        <f>SUM(B16:D16)</f>
        <v>106691.6</v>
      </c>
      <c r="F16" s="139">
        <v>25000</v>
      </c>
      <c r="G16" s="140">
        <v>25000</v>
      </c>
      <c r="H16" s="141">
        <f>E16-(F16+G16)</f>
        <v>56691.600000000006</v>
      </c>
    </row>
    <row r="17" spans="1:8" ht="17.25" customHeight="1" thickBot="1">
      <c r="A17" s="72" t="s">
        <v>45</v>
      </c>
      <c r="B17" s="142">
        <f>SUM(B13:B16)</f>
        <v>390648.15</v>
      </c>
      <c r="C17" s="142">
        <f>SUM(C13:C16)</f>
        <v>65381</v>
      </c>
      <c r="D17" s="142">
        <f>SUM(D13:D16)</f>
        <v>191951</v>
      </c>
      <c r="E17" s="143">
        <f>SUM(B17:D17)</f>
        <v>647980.15</v>
      </c>
      <c r="F17" s="144">
        <f>SUM(F13:F16)</f>
        <v>360000</v>
      </c>
      <c r="G17" s="145">
        <f>SUM(G13:G16)</f>
        <v>135000</v>
      </c>
      <c r="H17" s="146">
        <f>SUM(H13:H16)</f>
        <v>152980.15000000002</v>
      </c>
    </row>
    <row r="18" ht="17.25" customHeight="1" thickTop="1"/>
    <row r="19" ht="17.25" customHeight="1">
      <c r="A19" s="91"/>
    </row>
    <row r="20" spans="1:8" ht="15" customHeight="1">
      <c r="A20" t="s">
        <v>51</v>
      </c>
      <c r="E20" s="73"/>
      <c r="F20" s="3"/>
      <c r="G20" s="3"/>
      <c r="H20" s="3"/>
    </row>
    <row r="21" ht="9" customHeight="1">
      <c r="E21" s="74"/>
    </row>
    <row r="22" ht="15.75">
      <c r="A22" s="75" t="s">
        <v>46</v>
      </c>
    </row>
    <row r="24" ht="12.75">
      <c r="A24" t="s">
        <v>69</v>
      </c>
    </row>
    <row r="26" spans="6:7" ht="12.75">
      <c r="F26" s="3"/>
      <c r="G26" s="3"/>
    </row>
    <row r="27" ht="12.75">
      <c r="A27" t="s">
        <v>70</v>
      </c>
    </row>
    <row r="29" ht="12.75">
      <c r="A29" t="s">
        <v>71</v>
      </c>
    </row>
    <row r="58" ht="12.75">
      <c r="A58" s="76" t="s">
        <v>47</v>
      </c>
    </row>
    <row r="59" spans="1:7" ht="12.75">
      <c r="A59" s="76" t="s">
        <v>48</v>
      </c>
      <c r="E59" s="76" t="s">
        <v>30</v>
      </c>
      <c r="F59" s="76"/>
      <c r="G59" s="76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portrait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Ivana</cp:lastModifiedBy>
  <cp:lastPrinted>2016-06-27T15:34:01Z</cp:lastPrinted>
  <dcterms:created xsi:type="dcterms:W3CDTF">2001-10-29T09:16:17Z</dcterms:created>
  <dcterms:modified xsi:type="dcterms:W3CDTF">2017-07-18T11:25:17Z</dcterms:modified>
  <cp:category/>
  <cp:version/>
  <cp:contentType/>
  <cp:contentStatus/>
</cp:coreProperties>
</file>