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<sst xmlns="http://schemas.openxmlformats.org/spreadsheetml/2006/main" count="220" uniqueCount="93">
  <si>
    <t>Finanční plán na rok 2018 - 1. čtení rozpočtu</t>
  </si>
  <si>
    <t>Organizace: FMŠ Arabská</t>
  </si>
  <si>
    <t>v tis. Kč.</t>
  </si>
  <si>
    <t>Finanční plán na rok 2017</t>
  </si>
  <si>
    <t>Finanční plán na rok 2018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</si>
  <si>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</si>
  <si>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</si>
  <si>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</si>
  <si>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</si>
  <si>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</si>
  <si>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</si>
  <si>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</si>
  <si>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</si>
  <si>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</si>
  <si>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index v % 17/16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</si>
  <si>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</si>
  <si>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</si>
  <si>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</si>
  <si>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</si>
  <si>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</si>
  <si>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</si>
  <si>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</si>
  <si>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</si>
  <si>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</si>
  <si>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</si>
  <si>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</si>
  <si>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</si>
  <si>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</si>
  <si>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</si>
  <si>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</si>
  <si>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</si>
  <si>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</si>
  <si>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</si>
  <si>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</si>
  <si>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</si>
  <si>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</si>
  <si>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</si>
  <si>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</si>
  <si>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</si>
  <si>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Pojištění z MČ</t>
  </si>
  <si>
    <t>Ostatní náklady</t>
  </si>
  <si>
    <t>Výsledek hospodaření</t>
  </si>
  <si>
    <t>Komentář: Navýšeny prostředky zřizovatele o 214 tis.Kč, mírné navýšení u nákupů a služeb a vyšší u energií. Výše fondů je nedostatečná k pokrytí nákupů a služeb v předpokládaném rozsahu.</t>
  </si>
  <si>
    <t>Ve finančním plánu na rok 2018 došlo k přesunu čerpání mezi jednotlivými zdroji. Při zachování celkových částek je nutnost navýšení prostředků o již zmíněných 214 000,-- Kč</t>
  </si>
  <si>
    <t>Datum: 14. 07. 2017</t>
  </si>
  <si>
    <t>Zpracoval/tel.:  Kellerová / 233337542</t>
  </si>
  <si>
    <t>Schválil: Mgr. Holemá Irena</t>
  </si>
  <si>
    <t xml:space="preserve"> Fondy příspěvkové organizace na rok 2018 - plán</t>
  </si>
  <si>
    <t>Organizace:</t>
  </si>
  <si>
    <t xml:space="preserve">Fakultní MŠ Arabská </t>
  </si>
  <si>
    <t>v Kč</t>
  </si>
  <si>
    <t>Název fondu</t>
  </si>
  <si>
    <t xml:space="preserve">Zdroje </t>
  </si>
  <si>
    <t>Plán čerpání do konce r. 2017</t>
  </si>
  <si>
    <t>Plán čerpání do konce r. 2018</t>
  </si>
  <si>
    <r>
      <t>Zůstatek</t>
    </r>
    <r>
      <rPr>
        <b/>
        <sz val="8"/>
        <rFont val="Arial CE"/>
        <family val="2"/>
      </rPr>
      <t xml:space="preserve">      </t>
    </r>
  </si>
  <si>
    <t>stav k 31.12.2016</t>
  </si>
  <si>
    <t>příděl z VH 2016</t>
  </si>
  <si>
    <t>ostatní zdroje*</t>
  </si>
  <si>
    <t>celkem</t>
  </si>
  <si>
    <t>a</t>
  </si>
  <si>
    <t>b</t>
  </si>
  <si>
    <t>c</t>
  </si>
  <si>
    <t>a-(b+c)</t>
  </si>
  <si>
    <t>Fond odměn</t>
  </si>
  <si>
    <t>Fond investic</t>
  </si>
  <si>
    <t xml:space="preserve">Fond rezervní </t>
  </si>
  <si>
    <t xml:space="preserve">FKSP </t>
  </si>
  <si>
    <t>CELKEM</t>
  </si>
  <si>
    <t>VH - výsledek hospodaření</t>
  </si>
  <si>
    <t>Čerpání fondů jmenovitě:</t>
  </si>
  <si>
    <r>
      <t xml:space="preserve">Fond odměn: </t>
    </r>
    <r>
      <rPr>
        <sz val="10"/>
        <rFont val="Arial CE"/>
        <family val="2"/>
      </rPr>
      <t xml:space="preserve">R. 2017  Plánujeme čerpání </t>
    </r>
  </si>
  <si>
    <t xml:space="preserve"> 90 000,-- Kč</t>
  </si>
  <si>
    <t xml:space="preserve">                      R. 2018  Plánujeme čerpání </t>
  </si>
  <si>
    <t>100 000,-- Kč</t>
  </si>
  <si>
    <r>
      <t xml:space="preserve">Fond investic: </t>
    </r>
    <r>
      <rPr>
        <sz val="10"/>
        <rFont val="Arial CE"/>
        <family val="2"/>
      </rPr>
      <t xml:space="preserve">R. 2017  Na opravy a udržování v MŠ, ŠJ a na zahradě plánujeme čerpání </t>
    </r>
  </si>
  <si>
    <t xml:space="preserve"> 50 000,-- Kč</t>
  </si>
  <si>
    <t xml:space="preserve">                       R. 2018  Na opravy a udržování v MŠ, ŠJ a na zahradě plánujeme čerpání</t>
  </si>
  <si>
    <t xml:space="preserve"> 55 000,-- Kč</t>
  </si>
  <si>
    <r>
      <t xml:space="preserve">Fond rezervní: </t>
    </r>
    <r>
      <rPr>
        <sz val="10"/>
        <rFont val="Arial CE"/>
        <family val="2"/>
      </rPr>
      <t>R. 2017 Na nákupy drobného majetku, nákupy materiálového charakteru,</t>
    </r>
  </si>
  <si>
    <t xml:space="preserve">                                    hraček, UP, drogerie a výtvarných potřeb plánujeme</t>
  </si>
  <si>
    <t xml:space="preserve"> 80 000,-- Kč</t>
  </si>
  <si>
    <t xml:space="preserve">                                    Na nákupy majetku nad 3 tis. Kč plánujeme</t>
  </si>
  <si>
    <t xml:space="preserve"> 20 000,-- Kč</t>
  </si>
  <si>
    <t xml:space="preserve">                                    Na dofinancování potřebných služeb na MŠ plánujeme použití fondu</t>
  </si>
  <si>
    <t xml:space="preserve"> 173 000,-- Kč</t>
  </si>
  <si>
    <t xml:space="preserve">                       R. 2018  Na nákupy materiálového charakteru na MŠ, ŠJ a na zahradu plánujeme</t>
  </si>
  <si>
    <r>
      <t xml:space="preserve">FKSP: </t>
    </r>
    <r>
      <rPr>
        <sz val="10"/>
        <rFont val="Arial CE"/>
        <family val="2"/>
      </rPr>
      <t>Plánujeme čerpání na příspěvku na stravování zaměstnanců, vitamínech, kultuře a tělovýchově</t>
    </r>
  </si>
  <si>
    <t xml:space="preserve">           a na péči o zaměstnance (masáže, manikúra, pedikúra, .....)</t>
  </si>
  <si>
    <t xml:space="preserve">           R. 2017</t>
  </si>
  <si>
    <t>112 000,-- Kč</t>
  </si>
  <si>
    <t xml:space="preserve">           R. 2018</t>
  </si>
  <si>
    <t>Zpracoval/telefon: Kellerová / 233337542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</si>
</sst>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_-* #,##0.00\ _K_č_-;\-* #,##0.00\ _K_č_-;_-* \-??\ _K_č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/>
      <protection hidden="1"/>
    </xf>
    <xf numFmtId="164" fontId="20" fillId="0" borderId="12" xfId="0" applyNumberFormat="1" applyFont="1" applyBorder="1" applyAlignment="1" applyProtection="1">
      <alignment/>
      <protection hidden="1"/>
    </xf>
    <xf numFmtId="164" fontId="20" fillId="0" borderId="13" xfId="0" applyNumberFormat="1" applyFont="1" applyBorder="1" applyAlignment="1" applyProtection="1">
      <alignment horizontal="center" wrapText="1"/>
      <protection hidden="1"/>
    </xf>
    <xf numFmtId="164" fontId="20" fillId="0" borderId="14" xfId="0" applyNumberFormat="1" applyFont="1" applyBorder="1" applyAlignment="1" applyProtection="1">
      <alignment horizontal="center" wrapText="1"/>
      <protection hidden="1"/>
    </xf>
    <xf numFmtId="164" fontId="20" fillId="0" borderId="11" xfId="0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 hidden="1"/>
    </xf>
    <xf numFmtId="164" fontId="20" fillId="0" borderId="15" xfId="0" applyNumberFormat="1" applyFont="1" applyBorder="1" applyAlignment="1" applyProtection="1">
      <alignment horizontal="center"/>
      <protection hidden="1"/>
    </xf>
    <xf numFmtId="164" fontId="20" fillId="0" borderId="16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 applyProtection="1">
      <alignment horizontal="center" wrapText="1"/>
      <protection hidden="1"/>
    </xf>
    <xf numFmtId="164" fontId="0" fillId="0" borderId="14" xfId="0" applyNumberFormat="1" applyFont="1" applyBorder="1" applyAlignment="1" applyProtection="1">
      <alignment horizontal="center" wrapText="1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5" xfId="0" applyNumberFormat="1" applyFont="1" applyBorder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 wrapText="1"/>
      <protection hidden="1"/>
    </xf>
    <xf numFmtId="0" fontId="20" fillId="0" borderId="18" xfId="0" applyFont="1" applyBorder="1" applyAlignment="1" applyProtection="1">
      <alignment/>
      <protection hidden="1"/>
    </xf>
    <xf numFmtId="164" fontId="20" fillId="0" borderId="19" xfId="0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hidden="1"/>
    </xf>
    <xf numFmtId="164" fontId="2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hidden="1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hidden="1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5" xfId="0" applyNumberFormat="1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6" xfId="0" applyNumberFormat="1" applyFont="1" applyBorder="1" applyAlignment="1" applyProtection="1">
      <alignment horizontal="center"/>
      <protection hidden="1"/>
    </xf>
    <xf numFmtId="164" fontId="0" fillId="0" borderId="27" xfId="0" applyNumberFormat="1" applyFont="1" applyBorder="1" applyAlignment="1" applyProtection="1">
      <alignment horizontal="center"/>
      <protection locked="0"/>
    </xf>
    <xf numFmtId="164" fontId="20" fillId="0" borderId="28" xfId="0" applyNumberFormat="1" applyFont="1" applyBorder="1" applyAlignment="1" applyProtection="1">
      <alignment horizontal="center"/>
      <protection hidden="1"/>
    </xf>
    <xf numFmtId="164" fontId="20" fillId="0" borderId="29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20" fillId="0" borderId="20" xfId="0" applyNumberFormat="1" applyFont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center"/>
      <protection locked="0"/>
    </xf>
    <xf numFmtId="164" fontId="20" fillId="0" borderId="16" xfId="0" applyNumberFormat="1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/>
      <protection hidden="1"/>
    </xf>
    <xf numFmtId="164" fontId="0" fillId="0" borderId="31" xfId="0" applyNumberFormat="1" applyFont="1" applyBorder="1" applyAlignment="1" applyProtection="1">
      <alignment horizontal="center"/>
      <protection hidden="1"/>
    </xf>
    <xf numFmtId="164" fontId="20" fillId="0" borderId="32" xfId="0" applyNumberFormat="1" applyFont="1" applyBorder="1" applyAlignment="1" applyProtection="1">
      <alignment horizontal="center"/>
      <protection locked="0"/>
    </xf>
    <xf numFmtId="164" fontId="20" fillId="0" borderId="30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164" fontId="0" fillId="0" borderId="33" xfId="0" applyNumberFormat="1" applyFont="1" applyBorder="1" applyAlignment="1" applyProtection="1">
      <alignment horizontal="center"/>
      <protection locked="0"/>
    </xf>
    <xf numFmtId="164" fontId="20" fillId="0" borderId="34" xfId="0" applyNumberFormat="1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locked="0"/>
    </xf>
    <xf numFmtId="164" fontId="0" fillId="0" borderId="36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locked="0"/>
    </xf>
    <xf numFmtId="164" fontId="20" fillId="0" borderId="25" xfId="0" applyNumberFormat="1" applyFont="1" applyBorder="1" applyAlignment="1" applyProtection="1">
      <alignment horizontal="center"/>
      <protection locked="0"/>
    </xf>
    <xf numFmtId="164" fontId="20" fillId="0" borderId="27" xfId="0" applyNumberFormat="1" applyFont="1" applyBorder="1" applyAlignment="1" applyProtection="1">
      <alignment horizontal="center"/>
      <protection locked="0"/>
    </xf>
    <xf numFmtId="164" fontId="20" fillId="0" borderId="37" xfId="0" applyNumberFormat="1" applyFont="1" applyBorder="1" applyAlignment="1" applyProtection="1">
      <alignment horizontal="center"/>
      <protection hidden="1"/>
    </xf>
    <xf numFmtId="164" fontId="20" fillId="0" borderId="38" xfId="0" applyNumberFormat="1" applyFont="1" applyBorder="1" applyAlignment="1" applyProtection="1">
      <alignment horizontal="center"/>
      <protection hidden="1"/>
    </xf>
    <xf numFmtId="164" fontId="20" fillId="0" borderId="39" xfId="0" applyNumberFormat="1" applyFont="1" applyBorder="1" applyAlignment="1" applyProtection="1">
      <alignment horizontal="center"/>
      <protection hidden="1"/>
    </xf>
    <xf numFmtId="164" fontId="20" fillId="0" borderId="40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hidden="1"/>
    </xf>
    <xf numFmtId="164" fontId="20" fillId="0" borderId="41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hidden="1"/>
    </xf>
    <xf numFmtId="164" fontId="20" fillId="0" borderId="25" xfId="0" applyNumberFormat="1" applyFont="1" applyBorder="1" applyAlignment="1" applyProtection="1">
      <alignment horizontal="center"/>
      <protection hidden="1"/>
    </xf>
    <xf numFmtId="164" fontId="20" fillId="0" borderId="27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42" xfId="0" applyFont="1" applyBorder="1" applyAlignment="1">
      <alignment horizontal="center"/>
    </xf>
    <xf numFmtId="0" fontId="20" fillId="0" borderId="4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/>
    </xf>
    <xf numFmtId="4" fontId="20" fillId="0" borderId="19" xfId="0" applyNumberFormat="1" applyFont="1" applyBorder="1" applyAlignment="1">
      <alignment/>
    </xf>
    <xf numFmtId="4" fontId="20" fillId="0" borderId="20" xfId="0" applyNumberFormat="1" applyFont="1" applyBorder="1" applyAlignment="1">
      <alignment/>
    </xf>
    <xf numFmtId="4" fontId="20" fillId="0" borderId="19" xfId="0" applyNumberFormat="1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0" fontId="19" fillId="0" borderId="50" xfId="0" applyFont="1" applyBorder="1" applyAlignment="1">
      <alignment/>
    </xf>
    <xf numFmtId="4" fontId="20" fillId="0" borderId="51" xfId="0" applyNumberFormat="1" applyFont="1" applyBorder="1" applyAlignment="1">
      <alignment/>
    </xf>
    <xf numFmtId="4" fontId="20" fillId="0" borderId="52" xfId="0" applyNumberFormat="1" applyFont="1" applyBorder="1" applyAlignment="1">
      <alignment/>
    </xf>
    <xf numFmtId="4" fontId="20" fillId="0" borderId="51" xfId="0" applyNumberFormat="1" applyFont="1" applyBorder="1" applyAlignment="1">
      <alignment horizontal="center"/>
    </xf>
    <xf numFmtId="4" fontId="20" fillId="0" borderId="52" xfId="0" applyNumberFormat="1" applyFont="1" applyBorder="1" applyAlignment="1">
      <alignment horizontal="center"/>
    </xf>
    <xf numFmtId="4" fontId="20" fillId="0" borderId="53" xfId="0" applyNumberFormat="1" applyFont="1" applyBorder="1" applyAlignment="1">
      <alignment horizontal="center"/>
    </xf>
    <xf numFmtId="4" fontId="20" fillId="0" borderId="54" xfId="0" applyNumberFormat="1" applyFont="1" applyBorder="1" applyAlignment="1">
      <alignment horizontal="center"/>
    </xf>
    <xf numFmtId="165" fontId="19" fillId="0" borderId="55" xfId="34" applyFont="1" applyFill="1" applyBorder="1" applyAlignment="1" applyProtection="1">
      <alignment/>
      <protection/>
    </xf>
    <xf numFmtId="4" fontId="20" fillId="0" borderId="23" xfId="34" applyNumberFormat="1" applyFont="1" applyFill="1" applyBorder="1" applyAlignment="1" applyProtection="1">
      <alignment/>
      <protection/>
    </xf>
    <xf numFmtId="4" fontId="20" fillId="0" borderId="23" xfId="0" applyNumberFormat="1" applyFont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4" fontId="20" fillId="0" borderId="56" xfId="0" applyNumberFormat="1" applyFont="1" applyFill="1" applyBorder="1" applyAlignment="1">
      <alignment horizontal="center"/>
    </xf>
    <xf numFmtId="4" fontId="20" fillId="0" borderId="5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58" xfId="0" applyFont="1" applyBorder="1" applyAlignment="1" applyProtection="1">
      <alignment horizontal="center" shrinkToFit="1"/>
      <protection hidden="1"/>
    </xf>
    <xf numFmtId="0" fontId="20" fillId="0" borderId="59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60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7" sqref="B37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 t="s">
        <v>2</v>
      </c>
    </row>
    <row r="5" spans="1:16" ht="14.25" customHeight="1">
      <c r="A5" s="6"/>
      <c r="B5" s="113" t="s">
        <v>3</v>
      </c>
      <c r="C5" s="113"/>
      <c r="D5" s="113"/>
      <c r="E5" s="113"/>
      <c r="F5" s="113"/>
      <c r="G5" s="113"/>
      <c r="H5" s="113"/>
      <c r="I5" s="114" t="s">
        <v>4</v>
      </c>
      <c r="J5" s="114"/>
      <c r="K5" s="114"/>
      <c r="L5" s="114"/>
      <c r="M5" s="114"/>
      <c r="N5" s="114"/>
      <c r="O5" s="114"/>
      <c r="P5" s="114"/>
    </row>
    <row r="6" spans="1:16" ht="23.25" customHeight="1">
      <c r="A6" s="115" t="s">
        <v>5</v>
      </c>
      <c r="B6" s="116" t="s">
        <v>6</v>
      </c>
      <c r="C6" s="117" t="s">
        <v>7</v>
      </c>
      <c r="D6" s="117" t="s">
        <v>8</v>
      </c>
      <c r="E6" s="117" t="s">
        <v>9</v>
      </c>
      <c r="F6" s="117" t="s">
        <v>10</v>
      </c>
      <c r="G6" s="118" t="s">
        <v>11</v>
      </c>
      <c r="H6" s="119" t="s">
        <v>12</v>
      </c>
      <c r="I6" s="116" t="s">
        <v>13</v>
      </c>
      <c r="J6" s="117" t="s">
        <v>7</v>
      </c>
      <c r="K6" s="117" t="s">
        <v>8</v>
      </c>
      <c r="L6" s="117" t="s">
        <v>9</v>
      </c>
      <c r="M6" s="117" t="s">
        <v>10</v>
      </c>
      <c r="N6" s="117" t="s">
        <v>11</v>
      </c>
      <c r="O6" s="120" t="s">
        <v>14</v>
      </c>
      <c r="P6" s="121" t="s">
        <v>12</v>
      </c>
    </row>
    <row r="7" spans="1:16" ht="18.75" customHeight="1">
      <c r="A7" s="115"/>
      <c r="B7" s="116"/>
      <c r="C7" s="117"/>
      <c r="D7" s="117"/>
      <c r="E7" s="117"/>
      <c r="F7" s="117"/>
      <c r="G7" s="118"/>
      <c r="H7" s="119"/>
      <c r="I7" s="116"/>
      <c r="J7" s="117"/>
      <c r="K7" s="117"/>
      <c r="L7" s="117"/>
      <c r="M7" s="117"/>
      <c r="N7" s="117"/>
      <c r="O7" s="120"/>
      <c r="P7" s="121"/>
    </row>
    <row r="8" spans="1:16" ht="17.25" customHeight="1">
      <c r="A8" s="115"/>
      <c r="B8" s="116"/>
      <c r="C8" s="117"/>
      <c r="D8" s="117"/>
      <c r="E8" s="117"/>
      <c r="F8" s="117"/>
      <c r="G8" s="118"/>
      <c r="H8" s="119"/>
      <c r="I8" s="116"/>
      <c r="J8" s="117"/>
      <c r="K8" s="117"/>
      <c r="L8" s="117"/>
      <c r="M8" s="117"/>
      <c r="N8" s="117"/>
      <c r="O8" s="120"/>
      <c r="P8" s="121"/>
    </row>
    <row r="9" spans="1:16" ht="18.75" customHeight="1">
      <c r="A9" s="7" t="s">
        <v>15</v>
      </c>
      <c r="B9" s="8">
        <f>SUM(B10:B14)</f>
        <v>9073</v>
      </c>
      <c r="C9" s="9" t="s">
        <v>16</v>
      </c>
      <c r="D9" s="9" t="s">
        <v>16</v>
      </c>
      <c r="E9" s="10" t="s">
        <v>16</v>
      </c>
      <c r="F9" s="10" t="s">
        <v>16</v>
      </c>
      <c r="G9" s="10" t="s">
        <v>16</v>
      </c>
      <c r="H9" s="11">
        <f>SUM(H15:H17)</f>
        <v>260</v>
      </c>
      <c r="I9" s="12">
        <f>SUM(I10:I14)</f>
        <v>9049</v>
      </c>
      <c r="J9" s="9" t="s">
        <v>16</v>
      </c>
      <c r="K9" s="9" t="s">
        <v>16</v>
      </c>
      <c r="L9" s="10" t="s">
        <v>16</v>
      </c>
      <c r="M9" s="10" t="s">
        <v>16</v>
      </c>
      <c r="N9" s="10" t="s">
        <v>16</v>
      </c>
      <c r="O9" s="13" t="s">
        <v>16</v>
      </c>
      <c r="P9" s="14">
        <f>SUM(P15:P17)</f>
        <v>260</v>
      </c>
    </row>
    <row r="10" spans="1:16" ht="18.75" customHeight="1">
      <c r="A10" s="15" t="s">
        <v>17</v>
      </c>
      <c r="B10" s="16">
        <v>6628</v>
      </c>
      <c r="C10" s="17" t="s">
        <v>16</v>
      </c>
      <c r="D10" s="17" t="s">
        <v>16</v>
      </c>
      <c r="E10" s="18" t="s">
        <v>16</v>
      </c>
      <c r="F10" s="18" t="s">
        <v>16</v>
      </c>
      <c r="G10" s="18" t="s">
        <v>16</v>
      </c>
      <c r="H10" s="19" t="s">
        <v>16</v>
      </c>
      <c r="I10" s="16">
        <v>6628</v>
      </c>
      <c r="J10" s="17" t="s">
        <v>16</v>
      </c>
      <c r="K10" s="17" t="s">
        <v>16</v>
      </c>
      <c r="L10" s="18" t="s">
        <v>16</v>
      </c>
      <c r="M10" s="18" t="s">
        <v>16</v>
      </c>
      <c r="N10" s="18" t="s">
        <v>16</v>
      </c>
      <c r="O10" s="20" t="s">
        <v>16</v>
      </c>
      <c r="P10" s="21" t="s">
        <v>16</v>
      </c>
    </row>
    <row r="11" spans="1:16" ht="18.75" customHeight="1">
      <c r="A11" s="15" t="s">
        <v>18</v>
      </c>
      <c r="B11" s="16">
        <v>845</v>
      </c>
      <c r="C11" s="17" t="s">
        <v>16</v>
      </c>
      <c r="D11" s="17" t="s">
        <v>16</v>
      </c>
      <c r="E11" s="18" t="s">
        <v>16</v>
      </c>
      <c r="F11" s="18" t="s">
        <v>16</v>
      </c>
      <c r="G11" s="18" t="s">
        <v>16</v>
      </c>
      <c r="H11" s="19" t="s">
        <v>16</v>
      </c>
      <c r="I11" s="16">
        <v>1059</v>
      </c>
      <c r="J11" s="17" t="s">
        <v>16</v>
      </c>
      <c r="K11" s="17" t="s">
        <v>16</v>
      </c>
      <c r="L11" s="18" t="s">
        <v>16</v>
      </c>
      <c r="M11" s="18" t="s">
        <v>16</v>
      </c>
      <c r="N11" s="18" t="s">
        <v>16</v>
      </c>
      <c r="O11" s="20" t="s">
        <v>16</v>
      </c>
      <c r="P11" s="21" t="s">
        <v>16</v>
      </c>
    </row>
    <row r="12" spans="1:16" ht="18.75" customHeight="1">
      <c r="A12" s="15" t="s">
        <v>19</v>
      </c>
      <c r="B12" s="16">
        <v>413</v>
      </c>
      <c r="C12" s="17" t="s">
        <v>16</v>
      </c>
      <c r="D12" s="17" t="s">
        <v>16</v>
      </c>
      <c r="E12" s="18" t="s">
        <v>16</v>
      </c>
      <c r="F12" s="18" t="s">
        <v>16</v>
      </c>
      <c r="G12" s="18" t="s">
        <v>16</v>
      </c>
      <c r="H12" s="19" t="s">
        <v>16</v>
      </c>
      <c r="I12" s="16">
        <v>175</v>
      </c>
      <c r="J12" s="17" t="s">
        <v>16</v>
      </c>
      <c r="K12" s="17" t="s">
        <v>16</v>
      </c>
      <c r="L12" s="18" t="s">
        <v>16</v>
      </c>
      <c r="M12" s="18" t="s">
        <v>16</v>
      </c>
      <c r="N12" s="18" t="s">
        <v>16</v>
      </c>
      <c r="O12" s="20" t="s">
        <v>16</v>
      </c>
      <c r="P12" s="21" t="s">
        <v>16</v>
      </c>
    </row>
    <row r="13" spans="1:16" ht="18.75" customHeight="1">
      <c r="A13" s="15" t="s">
        <v>20</v>
      </c>
      <c r="B13" s="16"/>
      <c r="C13" s="17" t="s">
        <v>16</v>
      </c>
      <c r="D13" s="17" t="s">
        <v>16</v>
      </c>
      <c r="E13" s="18" t="s">
        <v>16</v>
      </c>
      <c r="F13" s="18" t="s">
        <v>16</v>
      </c>
      <c r="G13" s="18" t="s">
        <v>16</v>
      </c>
      <c r="H13" s="19" t="s">
        <v>16</v>
      </c>
      <c r="I13" s="16"/>
      <c r="J13" s="17" t="s">
        <v>16</v>
      </c>
      <c r="K13" s="17" t="s">
        <v>16</v>
      </c>
      <c r="L13" s="18" t="s">
        <v>16</v>
      </c>
      <c r="M13" s="18" t="s">
        <v>16</v>
      </c>
      <c r="N13" s="18" t="s">
        <v>16</v>
      </c>
      <c r="O13" s="20" t="s">
        <v>16</v>
      </c>
      <c r="P13" s="21" t="s">
        <v>16</v>
      </c>
    </row>
    <row r="14" spans="1:16" ht="18.75" customHeight="1">
      <c r="A14" s="22" t="s">
        <v>21</v>
      </c>
      <c r="B14" s="23">
        <f>SUM(B15:B17)</f>
        <v>1187</v>
      </c>
      <c r="C14" s="24" t="s">
        <v>16</v>
      </c>
      <c r="D14" s="24" t="s">
        <v>16</v>
      </c>
      <c r="E14" s="24" t="s">
        <v>16</v>
      </c>
      <c r="F14" s="24" t="s">
        <v>16</v>
      </c>
      <c r="G14" s="25" t="s">
        <v>16</v>
      </c>
      <c r="H14" s="26">
        <f>SUM(H15:H17)</f>
        <v>260</v>
      </c>
      <c r="I14" s="23">
        <f>SUM(I15:I17)</f>
        <v>1187</v>
      </c>
      <c r="J14" s="24" t="s">
        <v>16</v>
      </c>
      <c r="K14" s="24" t="s">
        <v>16</v>
      </c>
      <c r="L14" s="24" t="s">
        <v>16</v>
      </c>
      <c r="M14" s="24" t="s">
        <v>16</v>
      </c>
      <c r="N14" s="24" t="s">
        <v>16</v>
      </c>
      <c r="O14" s="13" t="s">
        <v>16</v>
      </c>
      <c r="P14" s="14">
        <f>SUM(P15:P17)</f>
        <v>260</v>
      </c>
    </row>
    <row r="15" spans="1:16" ht="18.75" customHeight="1">
      <c r="A15" s="27" t="s">
        <v>22</v>
      </c>
      <c r="B15" s="28">
        <v>547</v>
      </c>
      <c r="C15" s="29" t="s">
        <v>16</v>
      </c>
      <c r="D15" s="29" t="s">
        <v>16</v>
      </c>
      <c r="E15" s="29" t="s">
        <v>16</v>
      </c>
      <c r="F15" s="29" t="s">
        <v>16</v>
      </c>
      <c r="G15" s="30" t="s">
        <v>16</v>
      </c>
      <c r="H15" s="31"/>
      <c r="I15" s="28">
        <v>547</v>
      </c>
      <c r="J15" s="29" t="s">
        <v>16</v>
      </c>
      <c r="K15" s="29" t="s">
        <v>16</v>
      </c>
      <c r="L15" s="29" t="s">
        <v>16</v>
      </c>
      <c r="M15" s="29" t="s">
        <v>16</v>
      </c>
      <c r="N15" s="29" t="s">
        <v>16</v>
      </c>
      <c r="O15" s="20" t="s">
        <v>16</v>
      </c>
      <c r="P15" s="32"/>
    </row>
    <row r="16" spans="1:16" ht="18.75" customHeight="1">
      <c r="A16" s="27" t="s">
        <v>23</v>
      </c>
      <c r="B16" s="28">
        <v>640</v>
      </c>
      <c r="C16" s="29" t="s">
        <v>16</v>
      </c>
      <c r="D16" s="29" t="s">
        <v>16</v>
      </c>
      <c r="E16" s="29" t="s">
        <v>16</v>
      </c>
      <c r="F16" s="29" t="s">
        <v>16</v>
      </c>
      <c r="G16" s="30" t="s">
        <v>16</v>
      </c>
      <c r="H16" s="31"/>
      <c r="I16" s="28">
        <v>640</v>
      </c>
      <c r="J16" s="29" t="s">
        <v>16</v>
      </c>
      <c r="K16" s="29" t="s">
        <v>16</v>
      </c>
      <c r="L16" s="29" t="s">
        <v>16</v>
      </c>
      <c r="M16" s="29" t="s">
        <v>16</v>
      </c>
      <c r="N16" s="29" t="s">
        <v>16</v>
      </c>
      <c r="O16" s="20" t="s">
        <v>16</v>
      </c>
      <c r="P16" s="32"/>
    </row>
    <row r="17" spans="1:16" ht="18.75" customHeight="1">
      <c r="A17" s="33" t="s">
        <v>24</v>
      </c>
      <c r="B17" s="34"/>
      <c r="C17" s="35" t="s">
        <v>16</v>
      </c>
      <c r="D17" s="35" t="s">
        <v>16</v>
      </c>
      <c r="E17" s="35" t="s">
        <v>16</v>
      </c>
      <c r="F17" s="35" t="s">
        <v>16</v>
      </c>
      <c r="G17" s="36" t="s">
        <v>16</v>
      </c>
      <c r="H17" s="37">
        <v>260</v>
      </c>
      <c r="I17" s="34"/>
      <c r="J17" s="35" t="s">
        <v>16</v>
      </c>
      <c r="K17" s="35" t="s">
        <v>16</v>
      </c>
      <c r="L17" s="35" t="s">
        <v>16</v>
      </c>
      <c r="M17" s="35" t="s">
        <v>16</v>
      </c>
      <c r="N17" s="35" t="s">
        <v>16</v>
      </c>
      <c r="O17" s="38" t="s">
        <v>16</v>
      </c>
      <c r="P17" s="39">
        <v>260</v>
      </c>
    </row>
    <row r="18" spans="1:16" ht="18.75" customHeight="1">
      <c r="A18" s="7" t="s">
        <v>25</v>
      </c>
      <c r="B18" s="24">
        <f aca="true" t="shared" si="0" ref="B18:N18">SUM(B19+B23+B26+B27+B28+B29+B30+B31+B32+B33)</f>
        <v>9073</v>
      </c>
      <c r="C18" s="24">
        <f t="shared" si="0"/>
        <v>6628</v>
      </c>
      <c r="D18" s="24">
        <f t="shared" si="0"/>
        <v>845</v>
      </c>
      <c r="E18" s="24">
        <f t="shared" si="0"/>
        <v>1187</v>
      </c>
      <c r="F18" s="24">
        <f t="shared" si="0"/>
        <v>413</v>
      </c>
      <c r="G18" s="25">
        <f t="shared" si="0"/>
        <v>0</v>
      </c>
      <c r="H18" s="40">
        <f t="shared" si="0"/>
        <v>165</v>
      </c>
      <c r="I18" s="23">
        <f t="shared" si="0"/>
        <v>9049</v>
      </c>
      <c r="J18" s="23">
        <f t="shared" si="0"/>
        <v>6628</v>
      </c>
      <c r="K18" s="23">
        <f t="shared" si="0"/>
        <v>1059</v>
      </c>
      <c r="L18" s="23">
        <f t="shared" si="0"/>
        <v>1187</v>
      </c>
      <c r="M18" s="23">
        <f t="shared" si="0"/>
        <v>175</v>
      </c>
      <c r="N18" s="23">
        <f t="shared" si="0"/>
        <v>0</v>
      </c>
      <c r="O18" s="13">
        <f>IF(D18=0,0,(K18/D18)*100)</f>
        <v>125.32544378698225</v>
      </c>
      <c r="P18" s="41">
        <f>SUM(P19+P23+P26+P27+P28+P29+P30+P31+P32+P33)</f>
        <v>165</v>
      </c>
    </row>
    <row r="19" spans="1:16" ht="18.75" customHeight="1">
      <c r="A19" s="22" t="s">
        <v>26</v>
      </c>
      <c r="B19" s="23">
        <f aca="true" t="shared" si="1" ref="B19:N19">SUM(B20:B22)</f>
        <v>1473</v>
      </c>
      <c r="C19" s="24">
        <f t="shared" si="1"/>
        <v>3</v>
      </c>
      <c r="D19" s="24">
        <f t="shared" si="1"/>
        <v>460</v>
      </c>
      <c r="E19" s="24">
        <f t="shared" si="1"/>
        <v>930</v>
      </c>
      <c r="F19" s="24">
        <f t="shared" si="1"/>
        <v>80</v>
      </c>
      <c r="G19" s="25">
        <f t="shared" si="1"/>
        <v>0</v>
      </c>
      <c r="H19" s="26">
        <f t="shared" si="1"/>
        <v>100</v>
      </c>
      <c r="I19" s="23">
        <f t="shared" si="1"/>
        <v>1470</v>
      </c>
      <c r="J19" s="24">
        <f t="shared" si="1"/>
        <v>3</v>
      </c>
      <c r="K19" s="24">
        <f t="shared" si="1"/>
        <v>670</v>
      </c>
      <c r="L19" s="24">
        <f t="shared" si="1"/>
        <v>777</v>
      </c>
      <c r="M19" s="24">
        <f t="shared" si="1"/>
        <v>20</v>
      </c>
      <c r="N19" s="24">
        <f t="shared" si="1"/>
        <v>0</v>
      </c>
      <c r="O19" s="13">
        <f>IF(D19=0,0,(K19/D19)*100)</f>
        <v>145.65217391304347</v>
      </c>
      <c r="P19" s="14">
        <f>SUM(P20:P22)</f>
        <v>100</v>
      </c>
    </row>
    <row r="20" spans="1:16" ht="18.75" customHeight="1">
      <c r="A20" s="27" t="s">
        <v>27</v>
      </c>
      <c r="B20" s="42">
        <v>133</v>
      </c>
      <c r="C20" s="43">
        <v>3</v>
      </c>
      <c r="D20" s="43">
        <v>50</v>
      </c>
      <c r="E20" s="43"/>
      <c r="F20" s="43">
        <v>80</v>
      </c>
      <c r="G20" s="43"/>
      <c r="H20" s="31">
        <v>24</v>
      </c>
      <c r="I20" s="42">
        <v>130</v>
      </c>
      <c r="J20" s="43">
        <v>3</v>
      </c>
      <c r="K20" s="43">
        <v>70</v>
      </c>
      <c r="L20" s="43">
        <v>37</v>
      </c>
      <c r="M20" s="43">
        <v>20</v>
      </c>
      <c r="N20" s="43"/>
      <c r="O20" s="13">
        <f aca="true" t="shared" si="2" ref="O20:O33">IF(D20=0,0,(K20/D20)*100)</f>
        <v>140</v>
      </c>
      <c r="P20" s="32">
        <v>24</v>
      </c>
    </row>
    <row r="21" spans="1:16" ht="18.75" customHeight="1">
      <c r="A21" s="27" t="s">
        <v>28</v>
      </c>
      <c r="B21" s="42">
        <v>640</v>
      </c>
      <c r="C21" s="43"/>
      <c r="D21" s="43"/>
      <c r="E21" s="43">
        <v>640</v>
      </c>
      <c r="F21" s="43"/>
      <c r="G21" s="43"/>
      <c r="H21" s="31"/>
      <c r="I21" s="42">
        <v>640</v>
      </c>
      <c r="J21" s="43"/>
      <c r="K21" s="43"/>
      <c r="L21" s="43">
        <v>640</v>
      </c>
      <c r="M21" s="43"/>
      <c r="N21" s="43"/>
      <c r="O21" s="13">
        <f t="shared" si="2"/>
        <v>0</v>
      </c>
      <c r="P21" s="32"/>
    </row>
    <row r="22" spans="1:16" ht="18.75" customHeight="1">
      <c r="A22" s="27" t="s">
        <v>29</v>
      </c>
      <c r="B22" s="42">
        <v>700</v>
      </c>
      <c r="C22" s="43"/>
      <c r="D22" s="43">
        <v>410</v>
      </c>
      <c r="E22" s="43">
        <v>290</v>
      </c>
      <c r="F22" s="43"/>
      <c r="G22" s="43"/>
      <c r="H22" s="31">
        <v>76</v>
      </c>
      <c r="I22" s="42">
        <v>700</v>
      </c>
      <c r="J22" s="43"/>
      <c r="K22" s="43">
        <v>600</v>
      </c>
      <c r="L22" s="43">
        <v>100</v>
      </c>
      <c r="M22" s="43"/>
      <c r="N22" s="43"/>
      <c r="O22" s="13">
        <f t="shared" si="2"/>
        <v>146.34146341463415</v>
      </c>
      <c r="P22" s="32">
        <v>76</v>
      </c>
    </row>
    <row r="23" spans="1:16" ht="18.75" customHeight="1">
      <c r="A23" s="22" t="s">
        <v>30</v>
      </c>
      <c r="B23" s="23">
        <f>SUM(B24:B25)</f>
        <v>504</v>
      </c>
      <c r="C23" s="24">
        <f aca="true" t="shared" si="3" ref="C23:N23">SUM(C24:C25)</f>
        <v>2</v>
      </c>
      <c r="D23" s="24">
        <f t="shared" si="3"/>
        <v>29</v>
      </c>
      <c r="E23" s="24">
        <f t="shared" si="3"/>
        <v>250</v>
      </c>
      <c r="F23" s="24">
        <f t="shared" si="3"/>
        <v>223</v>
      </c>
      <c r="G23" s="25">
        <f t="shared" si="3"/>
        <v>0</v>
      </c>
      <c r="H23" s="26">
        <f t="shared" si="3"/>
        <v>23</v>
      </c>
      <c r="I23" s="23">
        <f t="shared" si="3"/>
        <v>509</v>
      </c>
      <c r="J23" s="24">
        <f t="shared" si="3"/>
        <v>2</v>
      </c>
      <c r="K23" s="24">
        <f t="shared" si="3"/>
        <v>42</v>
      </c>
      <c r="L23" s="24">
        <f t="shared" si="3"/>
        <v>410</v>
      </c>
      <c r="M23" s="24">
        <f t="shared" si="3"/>
        <v>55</v>
      </c>
      <c r="N23" s="24">
        <f t="shared" si="3"/>
        <v>0</v>
      </c>
      <c r="O23" s="13">
        <f t="shared" si="2"/>
        <v>144.82758620689654</v>
      </c>
      <c r="P23" s="14">
        <f>SUM(P24:P25)</f>
        <v>23</v>
      </c>
    </row>
    <row r="24" spans="1:16" ht="18.75" customHeight="1">
      <c r="A24" s="27" t="s">
        <v>31</v>
      </c>
      <c r="B24" s="42">
        <v>50</v>
      </c>
      <c r="C24" s="43"/>
      <c r="D24" s="43"/>
      <c r="E24" s="43"/>
      <c r="F24" s="43">
        <v>50</v>
      </c>
      <c r="G24" s="43"/>
      <c r="H24" s="31"/>
      <c r="I24" s="42">
        <v>55</v>
      </c>
      <c r="J24" s="43"/>
      <c r="K24" s="43"/>
      <c r="L24" s="43"/>
      <c r="M24" s="43">
        <v>55</v>
      </c>
      <c r="N24" s="43"/>
      <c r="O24" s="13">
        <f t="shared" si="2"/>
        <v>0</v>
      </c>
      <c r="P24" s="32"/>
    </row>
    <row r="25" spans="1:16" ht="18.75" customHeight="1">
      <c r="A25" s="27" t="s">
        <v>32</v>
      </c>
      <c r="B25" s="42">
        <v>454</v>
      </c>
      <c r="C25" s="43">
        <v>2</v>
      </c>
      <c r="D25" s="43">
        <v>29</v>
      </c>
      <c r="E25" s="43">
        <v>250</v>
      </c>
      <c r="F25" s="43">
        <v>173</v>
      </c>
      <c r="G25" s="43"/>
      <c r="H25" s="31">
        <v>23</v>
      </c>
      <c r="I25" s="42">
        <v>454</v>
      </c>
      <c r="J25" s="43">
        <v>2</v>
      </c>
      <c r="K25" s="43">
        <v>42</v>
      </c>
      <c r="L25" s="43">
        <v>410</v>
      </c>
      <c r="M25" s="43"/>
      <c r="N25" s="43"/>
      <c r="O25" s="13">
        <f t="shared" si="2"/>
        <v>144.82758620689654</v>
      </c>
      <c r="P25" s="32">
        <v>23</v>
      </c>
    </row>
    <row r="26" spans="1:16" ht="18.75" customHeight="1">
      <c r="A26" s="22" t="s">
        <v>33</v>
      </c>
      <c r="B26" s="42">
        <v>4888</v>
      </c>
      <c r="C26" s="44">
        <v>4798</v>
      </c>
      <c r="D26" s="43"/>
      <c r="E26" s="43"/>
      <c r="F26" s="43">
        <v>90</v>
      </c>
      <c r="G26" s="43"/>
      <c r="H26" s="45">
        <v>42</v>
      </c>
      <c r="I26" s="42">
        <v>4898</v>
      </c>
      <c r="J26" s="44">
        <v>4798</v>
      </c>
      <c r="K26" s="43"/>
      <c r="L26" s="43"/>
      <c r="M26" s="43">
        <v>100</v>
      </c>
      <c r="N26" s="43"/>
      <c r="O26" s="13">
        <f t="shared" si="2"/>
        <v>0</v>
      </c>
      <c r="P26" s="46">
        <v>42</v>
      </c>
    </row>
    <row r="27" spans="1:16" ht="18.75" customHeight="1">
      <c r="A27" s="22" t="s">
        <v>34</v>
      </c>
      <c r="B27" s="42">
        <v>1663</v>
      </c>
      <c r="C27" s="44">
        <v>1632</v>
      </c>
      <c r="D27" s="43">
        <v>31</v>
      </c>
      <c r="E27" s="43"/>
      <c r="F27" s="43"/>
      <c r="G27" s="43"/>
      <c r="H27" s="45"/>
      <c r="I27" s="42">
        <v>1666</v>
      </c>
      <c r="J27" s="44">
        <v>1632</v>
      </c>
      <c r="K27" s="43">
        <v>34</v>
      </c>
      <c r="L27" s="43"/>
      <c r="M27" s="43"/>
      <c r="N27" s="43"/>
      <c r="O27" s="13">
        <f t="shared" si="2"/>
        <v>109.6774193548387</v>
      </c>
      <c r="P27" s="46"/>
    </row>
    <row r="28" spans="1:16" ht="18.75" customHeight="1">
      <c r="A28" s="22" t="s">
        <v>35</v>
      </c>
      <c r="B28" s="42"/>
      <c r="C28" s="44"/>
      <c r="D28" s="44"/>
      <c r="E28" s="44"/>
      <c r="F28" s="44"/>
      <c r="G28" s="44"/>
      <c r="H28" s="45"/>
      <c r="I28" s="42"/>
      <c r="J28" s="44"/>
      <c r="K28" s="43"/>
      <c r="L28" s="43"/>
      <c r="M28" s="43"/>
      <c r="N28" s="43"/>
      <c r="O28" s="13">
        <f t="shared" si="2"/>
        <v>0</v>
      </c>
      <c r="P28" s="46"/>
    </row>
    <row r="29" spans="1:16" ht="18.75" customHeight="1">
      <c r="A29" s="22" t="s">
        <v>36</v>
      </c>
      <c r="B29" s="42">
        <v>49</v>
      </c>
      <c r="C29" s="44"/>
      <c r="D29" s="44">
        <v>42</v>
      </c>
      <c r="E29" s="44">
        <v>7</v>
      </c>
      <c r="F29" s="44"/>
      <c r="G29" s="44"/>
      <c r="H29" s="45"/>
      <c r="I29" s="42">
        <v>30</v>
      </c>
      <c r="J29" s="44"/>
      <c r="K29" s="43">
        <v>30</v>
      </c>
      <c r="L29" s="43"/>
      <c r="M29" s="43"/>
      <c r="N29" s="43"/>
      <c r="O29" s="13">
        <f t="shared" si="2"/>
        <v>71.42857142857143</v>
      </c>
      <c r="P29" s="46"/>
    </row>
    <row r="30" spans="1:16" ht="18.75" customHeight="1">
      <c r="A30" s="47" t="s">
        <v>37</v>
      </c>
      <c r="B30" s="48">
        <v>262</v>
      </c>
      <c r="C30" s="49"/>
      <c r="D30" s="49">
        <v>262</v>
      </c>
      <c r="E30" s="49"/>
      <c r="F30" s="49"/>
      <c r="G30" s="49"/>
      <c r="H30" s="50"/>
      <c r="I30" s="48">
        <v>262</v>
      </c>
      <c r="J30" s="49"/>
      <c r="K30" s="51">
        <v>262</v>
      </c>
      <c r="L30" s="52"/>
      <c r="M30" s="52"/>
      <c r="N30" s="52"/>
      <c r="O30" s="13">
        <f t="shared" si="2"/>
        <v>100</v>
      </c>
      <c r="P30" s="53"/>
    </row>
    <row r="31" spans="1:16" ht="18.75" customHeight="1">
      <c r="A31" s="47" t="s">
        <v>38</v>
      </c>
      <c r="B31" s="48"/>
      <c r="C31" s="49"/>
      <c r="D31" s="49"/>
      <c r="E31" s="49"/>
      <c r="F31" s="49"/>
      <c r="G31" s="49"/>
      <c r="H31" s="50"/>
      <c r="I31" s="48"/>
      <c r="J31" s="49"/>
      <c r="K31" s="51"/>
      <c r="L31" s="52"/>
      <c r="M31" s="52"/>
      <c r="N31" s="52"/>
      <c r="O31" s="13">
        <f t="shared" si="2"/>
        <v>0</v>
      </c>
      <c r="P31" s="53"/>
    </row>
    <row r="32" spans="1:16" ht="12.75" customHeight="1" hidden="1">
      <c r="A32" s="47" t="s">
        <v>39</v>
      </c>
      <c r="B32" s="48"/>
      <c r="C32" s="49"/>
      <c r="D32" s="49"/>
      <c r="E32" s="49"/>
      <c r="F32" s="49"/>
      <c r="G32" s="49"/>
      <c r="H32" s="50"/>
      <c r="I32" s="48"/>
      <c r="J32" s="49"/>
      <c r="K32" s="51"/>
      <c r="L32" s="52"/>
      <c r="M32" s="52"/>
      <c r="N32" s="52"/>
      <c r="O32" s="13">
        <f t="shared" si="2"/>
        <v>0</v>
      </c>
      <c r="P32" s="53"/>
    </row>
    <row r="33" spans="1:16" ht="18.75" customHeight="1">
      <c r="A33" s="54" t="s">
        <v>40</v>
      </c>
      <c r="B33" s="55">
        <v>234</v>
      </c>
      <c r="C33" s="49">
        <v>193</v>
      </c>
      <c r="D33" s="49">
        <v>21</v>
      </c>
      <c r="E33" s="49"/>
      <c r="F33" s="49">
        <v>20</v>
      </c>
      <c r="G33" s="49"/>
      <c r="H33" s="56"/>
      <c r="I33" s="57">
        <v>214</v>
      </c>
      <c r="J33" s="58">
        <v>193</v>
      </c>
      <c r="K33" s="58">
        <v>21</v>
      </c>
      <c r="L33" s="59"/>
      <c r="M33" s="59"/>
      <c r="N33" s="59"/>
      <c r="O33" s="13">
        <f t="shared" si="2"/>
        <v>100</v>
      </c>
      <c r="P33" s="60"/>
    </row>
    <row r="34" spans="1:16" ht="18.75" customHeight="1">
      <c r="A34" s="54" t="s">
        <v>41</v>
      </c>
      <c r="B34" s="61">
        <f>SUM(B9-B18)</f>
        <v>0</v>
      </c>
      <c r="C34" s="62" t="s">
        <v>16</v>
      </c>
      <c r="D34" s="62" t="s">
        <v>16</v>
      </c>
      <c r="E34" s="63" t="s">
        <v>16</v>
      </c>
      <c r="F34" s="63" t="s">
        <v>16</v>
      </c>
      <c r="G34" s="64" t="s">
        <v>16</v>
      </c>
      <c r="H34" s="65">
        <f>SUM(H9-H18)</f>
        <v>95</v>
      </c>
      <c r="I34" s="66">
        <f>SUM(I9-I18)</f>
        <v>0</v>
      </c>
      <c r="J34" s="67" t="s">
        <v>16</v>
      </c>
      <c r="K34" s="67" t="s">
        <v>16</v>
      </c>
      <c r="L34" s="68" t="s">
        <v>16</v>
      </c>
      <c r="M34" s="68" t="s">
        <v>16</v>
      </c>
      <c r="N34" s="68" t="s">
        <v>16</v>
      </c>
      <c r="O34" s="64" t="s">
        <v>16</v>
      </c>
      <c r="P34" s="69">
        <f>SUM(P9-P18)</f>
        <v>95</v>
      </c>
    </row>
    <row r="35" spans="1:16" ht="12.75" customHeight="1">
      <c r="A35" s="3"/>
      <c r="B35" s="70"/>
      <c r="C35" s="71"/>
      <c r="D35" s="71"/>
      <c r="E35" s="71"/>
      <c r="F35" s="71"/>
      <c r="G35" s="71"/>
      <c r="H35" s="70"/>
      <c r="I35" s="70"/>
      <c r="J35" s="71"/>
      <c r="K35" s="71"/>
      <c r="L35" s="71"/>
      <c r="M35" s="71"/>
      <c r="N35" s="71"/>
      <c r="O35" s="71"/>
      <c r="P35" s="70"/>
    </row>
    <row r="36" spans="1:16" ht="12.75" customHeight="1">
      <c r="A36" s="72" t="s">
        <v>42</v>
      </c>
      <c r="B36" s="70"/>
      <c r="C36" s="71"/>
      <c r="D36" s="71"/>
      <c r="E36" s="71"/>
      <c r="F36" s="71"/>
      <c r="G36" s="71"/>
      <c r="H36" s="70"/>
      <c r="I36" s="70"/>
      <c r="J36" s="71"/>
      <c r="K36" s="71"/>
      <c r="L36" s="71"/>
      <c r="M36" s="71"/>
      <c r="N36" s="71"/>
      <c r="O36" s="71"/>
      <c r="P36" s="70"/>
    </row>
    <row r="37" spans="1:16" ht="12.75" customHeight="1">
      <c r="A37" s="72" t="s">
        <v>43</v>
      </c>
      <c r="B37" s="70"/>
      <c r="C37" s="71"/>
      <c r="D37" s="71"/>
      <c r="E37" s="71"/>
      <c r="F37" s="71"/>
      <c r="G37" s="71"/>
      <c r="H37" s="70"/>
      <c r="I37" s="70"/>
      <c r="J37" s="71"/>
      <c r="K37" s="71"/>
      <c r="L37" s="71"/>
      <c r="M37" s="71"/>
      <c r="N37" s="71"/>
      <c r="O37" s="71"/>
      <c r="P37" s="70"/>
    </row>
    <row r="38" spans="1:16" ht="12.75" customHeight="1">
      <c r="A38" s="72"/>
      <c r="B38" s="70"/>
      <c r="C38" s="71"/>
      <c r="D38" s="71"/>
      <c r="E38" s="71"/>
      <c r="F38" s="71"/>
      <c r="G38" s="71"/>
      <c r="H38" s="70"/>
      <c r="I38" s="70"/>
      <c r="J38" s="71"/>
      <c r="K38" s="71"/>
      <c r="L38" s="71"/>
      <c r="M38" s="71"/>
      <c r="N38" s="71"/>
      <c r="O38" s="71"/>
      <c r="P38" s="70"/>
    </row>
    <row r="39" spans="1:16" ht="12.75" customHeight="1">
      <c r="A39" s="72"/>
      <c r="B39" s="70"/>
      <c r="C39" s="71"/>
      <c r="D39" s="71"/>
      <c r="E39" s="71"/>
      <c r="F39" s="71"/>
      <c r="G39" s="71"/>
      <c r="H39" s="70"/>
      <c r="I39" s="70"/>
      <c r="J39" s="71"/>
      <c r="K39" s="71"/>
      <c r="L39" s="71"/>
      <c r="M39" s="71"/>
      <c r="N39" s="71"/>
      <c r="O39" s="71"/>
      <c r="P39" s="70"/>
    </row>
    <row r="40" spans="1:16" ht="12.75" customHeight="1">
      <c r="A40" s="72"/>
      <c r="B40" s="70"/>
      <c r="C40" s="71"/>
      <c r="D40" s="71"/>
      <c r="E40" s="71"/>
      <c r="F40" s="71"/>
      <c r="G40" s="71"/>
      <c r="H40" s="70"/>
      <c r="I40" s="70"/>
      <c r="J40" s="71"/>
      <c r="K40" s="71"/>
      <c r="L40" s="71"/>
      <c r="M40" s="71"/>
      <c r="N40" s="71"/>
      <c r="O40" s="71"/>
      <c r="P40" s="70"/>
    </row>
    <row r="41" spans="1:15" ht="12.75">
      <c r="A41" s="2" t="s">
        <v>44</v>
      </c>
      <c r="B41" s="2"/>
      <c r="C41" s="2"/>
      <c r="D41" s="2"/>
      <c r="E41" s="2"/>
      <c r="F41" s="2"/>
      <c r="G41" s="3"/>
      <c r="H41" s="3"/>
      <c r="I41" s="4"/>
      <c r="J41" s="4"/>
      <c r="K41" s="4"/>
      <c r="L41" s="4"/>
      <c r="M41" s="4"/>
      <c r="N41" s="4"/>
      <c r="O41" s="4"/>
    </row>
    <row r="42" spans="1:15" ht="12.75">
      <c r="A42" s="73" t="s">
        <v>45</v>
      </c>
      <c r="B42" s="73"/>
      <c r="C42" s="73"/>
      <c r="D42" s="73"/>
      <c r="E42" s="73"/>
      <c r="F42" s="73"/>
      <c r="G42" s="1"/>
      <c r="H42" s="1"/>
      <c r="K42" s="1"/>
      <c r="L42" s="1"/>
      <c r="M42" s="1"/>
      <c r="N42" s="1"/>
      <c r="O42" s="1"/>
    </row>
    <row r="43" spans="1:8" ht="12.75">
      <c r="A43" s="73" t="s">
        <v>46</v>
      </c>
      <c r="B43" s="73"/>
      <c r="C43" s="73"/>
      <c r="D43" s="73"/>
      <c r="E43" s="73"/>
      <c r="F43" s="73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74"/>
      <c r="B86" s="74"/>
      <c r="C86" s="74"/>
      <c r="D86" s="74"/>
      <c r="E86" s="74"/>
      <c r="F86" s="74"/>
      <c r="G86" s="74"/>
      <c r="H86" s="74"/>
      <c r="I86" s="75"/>
      <c r="J86" s="75"/>
      <c r="K86" s="75"/>
      <c r="L86" s="75"/>
      <c r="M86" s="75"/>
      <c r="N86" s="75"/>
      <c r="O86" s="75"/>
    </row>
  </sheetData>
  <sheetProtection/>
  <mergeCells count="19">
    <mergeCell ref="N6:N8"/>
    <mergeCell ref="O6:O8"/>
    <mergeCell ref="P6:P8"/>
    <mergeCell ref="H6:H8"/>
    <mergeCell ref="I6:I8"/>
    <mergeCell ref="J6:J8"/>
    <mergeCell ref="K6:K8"/>
    <mergeCell ref="L6:L8"/>
    <mergeCell ref="M6:M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tabSelected="1" zoomScalePageLayoutView="0" workbookViewId="0" topLeftCell="A1">
      <selection activeCell="A39" sqref="A39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22" t="s">
        <v>47</v>
      </c>
      <c r="B3" s="122"/>
      <c r="C3" s="122"/>
      <c r="D3" s="122"/>
      <c r="E3" s="122"/>
      <c r="F3" s="122"/>
      <c r="G3" s="122"/>
      <c r="H3" s="122"/>
    </row>
    <row r="4" spans="1:8" ht="15.75" customHeight="1">
      <c r="A4" s="123"/>
      <c r="B4" s="123"/>
      <c r="C4" s="123"/>
      <c r="D4" s="123"/>
      <c r="E4" s="123"/>
      <c r="F4" s="123"/>
      <c r="G4" s="123"/>
      <c r="H4" s="123"/>
    </row>
    <row r="5" spans="1:8" ht="15.75" customHeight="1">
      <c r="A5" s="76"/>
      <c r="B5" s="76"/>
      <c r="C5" s="76"/>
      <c r="D5" s="76"/>
      <c r="E5" s="76"/>
      <c r="F5" s="76"/>
      <c r="G5" s="76"/>
      <c r="H5" s="76"/>
    </row>
    <row r="6" spans="1:3" ht="15.75">
      <c r="A6" s="77" t="s">
        <v>48</v>
      </c>
      <c r="B6" s="124" t="s">
        <v>49</v>
      </c>
      <c r="C6" s="124"/>
    </row>
    <row r="7" ht="12" customHeight="1">
      <c r="D7" s="78"/>
    </row>
    <row r="8" ht="18" customHeight="1"/>
    <row r="9" spans="1:8" ht="11.25" customHeight="1">
      <c r="A9" s="77"/>
      <c r="B9" s="77"/>
      <c r="C9" s="77"/>
      <c r="H9" s="78" t="s">
        <v>50</v>
      </c>
    </row>
    <row r="10" spans="1:8" ht="16.5" customHeight="1">
      <c r="A10" s="125" t="s">
        <v>51</v>
      </c>
      <c r="B10" s="126" t="s">
        <v>52</v>
      </c>
      <c r="C10" s="126"/>
      <c r="D10" s="126"/>
      <c r="E10" s="126"/>
      <c r="F10" s="127" t="s">
        <v>53</v>
      </c>
      <c r="G10" s="127" t="s">
        <v>54</v>
      </c>
      <c r="H10" s="128" t="s">
        <v>55</v>
      </c>
    </row>
    <row r="11" spans="1:8" ht="12.75" customHeight="1">
      <c r="A11" s="125"/>
      <c r="B11" s="79" t="s">
        <v>56</v>
      </c>
      <c r="C11" s="79" t="s">
        <v>57</v>
      </c>
      <c r="D11" s="80" t="s">
        <v>58</v>
      </c>
      <c r="E11" s="81" t="s">
        <v>59</v>
      </c>
      <c r="F11" s="127"/>
      <c r="G11" s="127"/>
      <c r="H11" s="128"/>
    </row>
    <row r="12" spans="1:8" ht="12" customHeight="1">
      <c r="A12" s="82"/>
      <c r="B12" s="83"/>
      <c r="C12" s="84"/>
      <c r="D12" s="85"/>
      <c r="E12" s="85" t="s">
        <v>60</v>
      </c>
      <c r="F12" s="86" t="s">
        <v>61</v>
      </c>
      <c r="G12" s="87" t="s">
        <v>62</v>
      </c>
      <c r="H12" s="88" t="s">
        <v>63</v>
      </c>
    </row>
    <row r="13" spans="1:8" ht="17.25" customHeight="1">
      <c r="A13" s="89" t="s">
        <v>64</v>
      </c>
      <c r="B13" s="90">
        <v>151198</v>
      </c>
      <c r="C13" s="91">
        <v>71000</v>
      </c>
      <c r="D13" s="92">
        <v>71000</v>
      </c>
      <c r="E13" s="92">
        <f>SUM(B13:D13)</f>
        <v>293198</v>
      </c>
      <c r="F13" s="93">
        <v>90000</v>
      </c>
      <c r="G13" s="94">
        <v>100000</v>
      </c>
      <c r="H13" s="95">
        <f>E13-(F13+G13)</f>
        <v>103198</v>
      </c>
    </row>
    <row r="14" spans="1:8" ht="17.25" customHeight="1">
      <c r="A14" s="89" t="s">
        <v>65</v>
      </c>
      <c r="B14" s="90">
        <v>85729.34</v>
      </c>
      <c r="C14" s="91">
        <v>0</v>
      </c>
      <c r="D14" s="92">
        <v>78816</v>
      </c>
      <c r="E14" s="92">
        <f>SUM(B14:D14)</f>
        <v>164545.34</v>
      </c>
      <c r="F14" s="93">
        <v>50000</v>
      </c>
      <c r="G14" s="94">
        <v>55000</v>
      </c>
      <c r="H14" s="95">
        <f>E14-(F14+G14)</f>
        <v>59545.34</v>
      </c>
    </row>
    <row r="15" spans="1:8" ht="17.25" customHeight="1">
      <c r="A15" s="89" t="s">
        <v>66</v>
      </c>
      <c r="B15" s="90">
        <v>209201.46</v>
      </c>
      <c r="C15" s="91">
        <v>30920</v>
      </c>
      <c r="D15" s="92">
        <v>55000</v>
      </c>
      <c r="E15" s="92">
        <f>SUM(B15:D15)</f>
        <v>295121.45999999996</v>
      </c>
      <c r="F15" s="93">
        <v>273000</v>
      </c>
      <c r="G15" s="94">
        <v>20000</v>
      </c>
      <c r="H15" s="95">
        <f>E15-(F15+G15)</f>
        <v>2121.4599999999627</v>
      </c>
    </row>
    <row r="16" spans="1:8" ht="17.25" customHeight="1">
      <c r="A16" s="96" t="s">
        <v>67</v>
      </c>
      <c r="B16" s="97">
        <v>84115.52</v>
      </c>
      <c r="C16" s="98">
        <v>0</v>
      </c>
      <c r="D16" s="99">
        <v>217496</v>
      </c>
      <c r="E16" s="99">
        <f>SUM(B16:D16)</f>
        <v>301611.52</v>
      </c>
      <c r="F16" s="100">
        <v>112000</v>
      </c>
      <c r="G16" s="101">
        <v>112000</v>
      </c>
      <c r="H16" s="102">
        <f>E16-(F16+G16)</f>
        <v>77611.52000000002</v>
      </c>
    </row>
    <row r="17" spans="1:8" ht="17.25" customHeight="1">
      <c r="A17" s="103" t="s">
        <v>68</v>
      </c>
      <c r="B17" s="104">
        <f>SUM(B13:B16)</f>
        <v>530244.32</v>
      </c>
      <c r="C17" s="104">
        <f>SUM(C13:C16)</f>
        <v>101920</v>
      </c>
      <c r="D17" s="104">
        <f>SUM(D13:D16)</f>
        <v>422312</v>
      </c>
      <c r="E17" s="105">
        <f>SUM(B17:D17)</f>
        <v>1054476.3199999998</v>
      </c>
      <c r="F17" s="106">
        <f>SUM(F13:F16)</f>
        <v>525000</v>
      </c>
      <c r="G17" s="107"/>
      <c r="H17" s="108">
        <f>SUM(H13:H16)</f>
        <v>242476.31999999998</v>
      </c>
    </row>
    <row r="18" ht="17.25" customHeight="1"/>
    <row r="19" ht="17.25" customHeight="1">
      <c r="A19" s="109"/>
    </row>
    <row r="20" spans="1:8" ht="15" customHeight="1">
      <c r="A20" t="s">
        <v>69</v>
      </c>
      <c r="E20" s="110"/>
      <c r="F20" s="4"/>
      <c r="G20" s="4"/>
      <c r="H20" s="4"/>
    </row>
    <row r="21" ht="9" customHeight="1">
      <c r="E21" s="111"/>
    </row>
    <row r="22" ht="15.75">
      <c r="A22" s="77" t="s">
        <v>70</v>
      </c>
    </row>
    <row r="23" spans="1:7" ht="12.75">
      <c r="A23" s="1" t="s">
        <v>71</v>
      </c>
      <c r="G23" t="s">
        <v>72</v>
      </c>
    </row>
    <row r="24" spans="1:7" ht="12.75">
      <c r="A24" t="s">
        <v>73</v>
      </c>
      <c r="G24" t="s">
        <v>74</v>
      </c>
    </row>
    <row r="25" spans="1:7" ht="12.75">
      <c r="A25" s="1" t="s">
        <v>75</v>
      </c>
      <c r="G25" t="s">
        <v>76</v>
      </c>
    </row>
    <row r="26" spans="1:7" ht="12.75">
      <c r="A26" t="s">
        <v>77</v>
      </c>
      <c r="F26" s="4"/>
      <c r="G26" s="4" t="s">
        <v>78</v>
      </c>
    </row>
    <row r="27" ht="12.75">
      <c r="A27" s="1" t="s">
        <v>79</v>
      </c>
    </row>
    <row r="28" spans="1:7" ht="12.75">
      <c r="A28" t="s">
        <v>80</v>
      </c>
      <c r="G28" t="s">
        <v>81</v>
      </c>
    </row>
    <row r="29" spans="1:7" ht="12.75">
      <c r="A29" t="s">
        <v>82</v>
      </c>
      <c r="G29" t="s">
        <v>83</v>
      </c>
    </row>
    <row r="30" spans="1:7" ht="12.75">
      <c r="A30" t="s">
        <v>84</v>
      </c>
      <c r="G30" t="s">
        <v>85</v>
      </c>
    </row>
    <row r="31" spans="1:7" ht="12.75">
      <c r="A31" t="s">
        <v>86</v>
      </c>
      <c r="G31" t="s">
        <v>83</v>
      </c>
    </row>
    <row r="32" ht="12.75">
      <c r="A32" s="1" t="s">
        <v>87</v>
      </c>
    </row>
    <row r="33" ht="12.75">
      <c r="A33" t="s">
        <v>88</v>
      </c>
    </row>
    <row r="34" spans="1:7" ht="12.75">
      <c r="A34" t="s">
        <v>89</v>
      </c>
      <c r="G34" t="s">
        <v>90</v>
      </c>
    </row>
    <row r="35" spans="1:7" ht="12.75">
      <c r="A35" t="s">
        <v>91</v>
      </c>
      <c r="G35" t="s">
        <v>90</v>
      </c>
    </row>
    <row r="58" ht="12.75">
      <c r="A58" s="1" t="s">
        <v>44</v>
      </c>
    </row>
    <row r="59" spans="1:7" ht="12.75">
      <c r="A59" s="1" t="s">
        <v>92</v>
      </c>
      <c r="E59" s="1" t="s">
        <v>46</v>
      </c>
      <c r="F59" s="1"/>
      <c r="G59" s="1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</sheetData>
  <sheetProtection/>
  <mergeCells count="8">
    <mergeCell ref="A3:H3"/>
    <mergeCell ref="A4:H4"/>
    <mergeCell ref="B6:C6"/>
    <mergeCell ref="A10:A11"/>
    <mergeCell ref="B10:E10"/>
    <mergeCell ref="F10:F11"/>
    <mergeCell ref="G10:G11"/>
    <mergeCell ref="H10:H11"/>
  </mergeCells>
  <printOptions/>
  <pageMargins left="0.19652777777777777" right="0" top="0.39166666666666666" bottom="0.27569444444444446" header="0.5118055555555556" footer="0.5118055555555556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Ludvíková Dagmar</dc:creator>
  <cp:keywords/>
  <dc:description/>
  <cp:lastModifiedBy>Dagmar Ludvíková</cp:lastModifiedBy>
  <dcterms:created xsi:type="dcterms:W3CDTF">2018-01-03T13:27:29Z</dcterms:created>
  <dcterms:modified xsi:type="dcterms:W3CDTF">2018-01-03T13:27:29Z</dcterms:modified>
  <cp:category/>
  <cp:version/>
  <cp:contentType/>
  <cp:contentStatus/>
</cp:coreProperties>
</file>